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E69" i="1"/>
  <c r="C69"/>
  <c r="E61"/>
  <c r="C61"/>
  <c r="E56"/>
  <c r="E58" s="1"/>
  <c r="C56"/>
  <c r="C58" s="1"/>
  <c r="E46"/>
  <c r="E47" s="1"/>
  <c r="C46"/>
  <c r="C47" s="1"/>
  <c r="E42"/>
  <c r="C42"/>
  <c r="E34"/>
  <c r="C34"/>
  <c r="H32"/>
  <c r="H51" s="1"/>
  <c r="G32"/>
  <c r="G51" s="1"/>
  <c r="E24"/>
  <c r="C24"/>
  <c r="E22"/>
  <c r="C22"/>
  <c r="H20"/>
  <c r="G20"/>
  <c r="E20"/>
  <c r="C20"/>
  <c r="E18"/>
  <c r="C18"/>
  <c r="E16"/>
  <c r="E25" s="1"/>
  <c r="E29" s="1"/>
  <c r="C16"/>
  <c r="C25" s="1"/>
  <c r="C29" s="1"/>
  <c r="E10"/>
  <c r="E11" s="1"/>
  <c r="C10"/>
  <c r="C11" s="1"/>
  <c r="E8"/>
  <c r="C8"/>
  <c r="E51" l="1"/>
  <c r="E62"/>
  <c r="E66" s="1"/>
  <c r="E74" s="1"/>
  <c r="E78" s="1"/>
  <c r="H53" s="1"/>
  <c r="H56" s="1"/>
  <c r="C51"/>
  <c r="C62"/>
  <c r="C66" s="1"/>
  <c r="C74" s="1"/>
  <c r="C78" s="1"/>
  <c r="G53" s="1"/>
  <c r="G56" s="1"/>
  <c r="G62" l="1"/>
  <c r="G63" s="1"/>
  <c r="H62"/>
  <c r="H63" s="1"/>
</calcChain>
</file>

<file path=xl/sharedStrings.xml><?xml version="1.0" encoding="utf-8"?>
<sst xmlns="http://schemas.openxmlformats.org/spreadsheetml/2006/main" count="120" uniqueCount="113">
  <si>
    <t xml:space="preserve">ΕΝΕΡΓΗΤΙΚΟ </t>
  </si>
  <si>
    <t>Β.ΕΞΟΔΑ  ΕΓΚΑΤΑΣΤΑΣΗΣ</t>
  </si>
  <si>
    <t>Α. ΙΔΙΑ ΚΕΦΑΛΑΙΑ</t>
  </si>
  <si>
    <t xml:space="preserve">      Μείον αποσβέσεις</t>
  </si>
  <si>
    <t xml:space="preserve">    1.Καταβλημένο</t>
  </si>
  <si>
    <t xml:space="preserve">   4.Λοιπά έξοδα εγκ/σεως </t>
  </si>
  <si>
    <t>Σύνολο Εξόδων εγκ/σης</t>
  </si>
  <si>
    <t>Γ.ΠΑΓΙΟ ΕΝΕΡΓΗΤΙΚΟ</t>
  </si>
  <si>
    <t xml:space="preserve"> ΙΙ.Ενσώματες ακιν/σεις</t>
  </si>
  <si>
    <t xml:space="preserve">   1.Γήπεδα-Οικόπεδα</t>
  </si>
  <si>
    <t xml:space="preserve">   3.Κτίρια &amp; Τεχν. 'Εργα</t>
  </si>
  <si>
    <t xml:space="preserve">   5.Μεταφορικά μέσα</t>
  </si>
  <si>
    <t xml:space="preserve">   6.Επιπλα-λοιπ.εξοπλ.</t>
  </si>
  <si>
    <t>Σύνολο ιδίων κεφαλαίων</t>
  </si>
  <si>
    <t>Γ. Υποχρεώσεις</t>
  </si>
  <si>
    <t xml:space="preserve">   ΙΙ.Βραχυπρόθεσμες υποχ/σεις</t>
  </si>
  <si>
    <t xml:space="preserve">    1.Προμηθευτές</t>
  </si>
  <si>
    <t xml:space="preserve"> ΙΙΙ.ΣΥΜΜΕΤΟΧΕΣ-ΆΛΛΕΣ ΜΑΚΡ/ΣΜΕΣ</t>
  </si>
  <si>
    <t xml:space="preserve">     ΧΡΗΜ/ΚΕΣ ΑΠΑΙΤΗΣΕΙΣ</t>
  </si>
  <si>
    <t xml:space="preserve">    4.Προκαταβολές πελατών</t>
  </si>
  <si>
    <t xml:space="preserve">   7.Λοιπές Μακρ/σμες απαιτήσεις</t>
  </si>
  <si>
    <t xml:space="preserve">    5.Υποχρεώσεις από φόρους-τέλη</t>
  </si>
  <si>
    <t>Σύνολο Πάγιου ενεργητικού</t>
  </si>
  <si>
    <t>Δ. ΚΥΚΛΟΦΟΡΟΥΝ ΕΝΕΡΓΗΤΙΚΟ</t>
  </si>
  <si>
    <t>Σύνολο αποθεμάτων</t>
  </si>
  <si>
    <t xml:space="preserve">   11.Χρεώστες διάφοροι</t>
  </si>
  <si>
    <t>Σύνολο απαιτήσεων</t>
  </si>
  <si>
    <t xml:space="preserve">  ΙV.Διαθέσιμα</t>
  </si>
  <si>
    <t xml:space="preserve">      1.Ταμείο</t>
  </si>
  <si>
    <t>Σύνολο διαθεσίμων</t>
  </si>
  <si>
    <t>Σύνολο κυκλοφ/ντος ενεργητικού</t>
  </si>
  <si>
    <t>ΓΕΝΙΚΟ ΣΥΝΟΛΟ ΕΝΕΡΓΗΤΙΚΟΥ</t>
  </si>
  <si>
    <t>ΓΕΝΙΚΟ ΣΥΝΟΛΟ ΠΑΘΗΤΙΚΟΥ</t>
  </si>
  <si>
    <t>Ι. Αποτελέσματα εκμ/σης</t>
  </si>
  <si>
    <t xml:space="preserve">   Κύκλος εργασιών</t>
  </si>
  <si>
    <t xml:space="preserve">   Μείον κόστος πωλήσεων</t>
  </si>
  <si>
    <t xml:space="preserve">   Σύνολο</t>
  </si>
  <si>
    <t xml:space="preserve">   MEION : </t>
  </si>
  <si>
    <t xml:space="preserve">   Μείον:3.Χρεωστ.τόκοι-συναφή έξοδα</t>
  </si>
  <si>
    <t xml:space="preserve">  1.Εκτακτα &amp; ανόργανα έξοδα</t>
  </si>
  <si>
    <t xml:space="preserve">   Οργανικά &amp; έκτακτα αποτ/τα</t>
  </si>
  <si>
    <t xml:space="preserve">   Μείον : Συν.αποσβ.παγίων στοιχείων</t>
  </si>
  <si>
    <t xml:space="preserve">   Μείον : Οι από αυτές ενσωμ/νες </t>
  </si>
  <si>
    <t xml:space="preserve">              στο λειτουργικό κόστος</t>
  </si>
  <si>
    <t>Ο ΛΟΓΙΣΤΗΣ</t>
  </si>
  <si>
    <t>ΚΑΘΑΡΑ ΑΠΟΤ/ΤΑ ΧΡΗΣΗΣ</t>
  </si>
  <si>
    <t>ΜΑΡΝΕΛΑΚΗΣ - ΓΙΑΝΝΙΚΑΚΗ ΕΠΕ</t>
  </si>
  <si>
    <t>ΙΣΟΛΟΓΙΣΜΟΣ 31 ΔΕΚΕΜΒΡΙΟΥ 2012 (01-01 ΕΩΣ 31-12-12)</t>
  </si>
  <si>
    <t>10η ΕΤΑΙΡΙΚΗ ΧΡΗΣΗ</t>
  </si>
  <si>
    <t>ΠΑΘΗΤΙΚΟ</t>
  </si>
  <si>
    <t xml:space="preserve">   1,Εξοδα ίδρυσης &amp; 1ης εγκ/σης</t>
  </si>
  <si>
    <t xml:space="preserve">  Ι.Kεφάλαιο</t>
  </si>
  <si>
    <t>ΙΙΙ.Διαφορές αν/γής-Επιχ/σεις επενδύσεων</t>
  </si>
  <si>
    <t xml:space="preserve">   1.Διαφορές από αν/γή αξίας λοιπών</t>
  </si>
  <si>
    <t xml:space="preserve">     περιουσιακών στοιχείων</t>
  </si>
  <si>
    <t xml:space="preserve">   3.Επιχορηγήσεις επενδύσεων</t>
  </si>
  <si>
    <t>IV.Αποθεματικά κεφάλαια</t>
  </si>
  <si>
    <t xml:space="preserve">   1.Τακτικό αποθεματικό</t>
  </si>
  <si>
    <t xml:space="preserve"> V.Αποτελέσματα είς νέο</t>
  </si>
  <si>
    <t xml:space="preserve">    Υπόλοιπο κερδών χρήσης εις νέον</t>
  </si>
  <si>
    <t xml:space="preserve">    Υπόλοιπο ζημιών χρήσης εις νέον</t>
  </si>
  <si>
    <t>YI.Ποσά προορισμ.για αύξηση κεφαλαιου</t>
  </si>
  <si>
    <t xml:space="preserve">   4.Μηχανήματα &amp; Τεχν.εξοπλισμός</t>
  </si>
  <si>
    <t xml:space="preserve">  1.Καταθέσεις μετόχων</t>
  </si>
  <si>
    <t xml:space="preserve">  2α.Επιταγές πληρωτέες</t>
  </si>
  <si>
    <t>Σύνολο ενσώματων ακινητ/σεων</t>
  </si>
  <si>
    <t xml:space="preserve">    3.Τράπεζες λ/βραχυπρόθεσμων</t>
  </si>
  <si>
    <t xml:space="preserve">       υποχρεώσεων</t>
  </si>
  <si>
    <t xml:space="preserve">    6. Ασφαλιστικοί οργανισμοί</t>
  </si>
  <si>
    <t xml:space="preserve">  10. Μερίσματα πληρωτέα</t>
  </si>
  <si>
    <t xml:space="preserve">  Ι.ΑΠΟΘΕΜΑΤΑ</t>
  </si>
  <si>
    <t xml:space="preserve">  11.Πιστωτές διάφοροι</t>
  </si>
  <si>
    <t xml:space="preserve">     1.Εμπορεύματα </t>
  </si>
  <si>
    <t>Σύνολο βραχ/σμων υποχρεώσεων</t>
  </si>
  <si>
    <t xml:space="preserve">     5.Προκ/λές για αγορές αποθεμάτων</t>
  </si>
  <si>
    <t>Δ.Μεταβατικοί λογαριασμοί παθητικού</t>
  </si>
  <si>
    <t xml:space="preserve"> ΙΙ.ΑΠΑΙΤΗΣΕΙΣ</t>
  </si>
  <si>
    <t xml:space="preserve">   2.Εξοδα χρήσεως δεδουλευμένα</t>
  </si>
  <si>
    <t xml:space="preserve">     1.Πελάτες</t>
  </si>
  <si>
    <t xml:space="preserve">    2.Γραμμάτια εισπρακτέα</t>
  </si>
  <si>
    <t xml:space="preserve">    2α.Γραμμάτια σε καθυστέρηση</t>
  </si>
  <si>
    <t xml:space="preserve">    3α.Επιταγές εισπρακτέες</t>
  </si>
  <si>
    <t xml:space="preserve">   3β Επιταγές σε καθυστέρηση</t>
  </si>
  <si>
    <t xml:space="preserve">      3.Καταθέσεις όψεως</t>
  </si>
  <si>
    <t>Ε.ΜΕΤΑΒΑΤΙΚΟΙ ΛΟΓΑΡΙΑΣΜΟΙ ΕΝΕΡΓΗΤΙΚΟΥ</t>
  </si>
  <si>
    <t>3.Λοιποί λογαριασμοί ενεργητικού</t>
  </si>
  <si>
    <t>ΚΑΤΑΣΤΑΣΗ Λ/ΣΜΟΥ ΑΠΟΤ/ΤΑ ΧΡΗΣΗΣ</t>
  </si>
  <si>
    <t>ΠΙΝΑΚΑΣ ΔΙΑΘΕΣΗΣ ΑΠ/ΤΩΝ</t>
  </si>
  <si>
    <t>ΔΙΑΦΟΡΕΣ ΦΟΡΟΛ.ΕΛΕΓΧΟΥ</t>
  </si>
  <si>
    <t>ΜΕΙΟΝ ΦΟΡΟΣ ΕΙΣΟΔΗΜΑΤΟΣ</t>
  </si>
  <si>
    <t xml:space="preserve">Μικτά αποτ/τα(κέρδη ή ζημίες)εκμ/σης </t>
  </si>
  <si>
    <t>ΚΕΡΔΗ ΠΡΟΣ ΔΙΑΘΕΣΗ</t>
  </si>
  <si>
    <t xml:space="preserve">    Πλέον:Αλλα έσοδα εκ/σης</t>
  </si>
  <si>
    <t xml:space="preserve">            1. Εξοδα Δ/κης Λειτουργείας</t>
  </si>
  <si>
    <t xml:space="preserve">            3. Εξοδα λειτ.&amp;Διάθεσης</t>
  </si>
  <si>
    <t>Η ΔΙΑΘΕΣΗ ΤΩΝ ΚΕΡΔΩΝ ΓΙΝΕΤΑΙ ΩΣ ΕΞΗΣ :</t>
  </si>
  <si>
    <t xml:space="preserve">   Μερικά απ/τα (κέρδη ή ζημίες) εκ/σης</t>
  </si>
  <si>
    <t>1.Τακτικό Αποθεματικό</t>
  </si>
  <si>
    <t>2.Mερίσματα</t>
  </si>
  <si>
    <t xml:space="preserve">    Πλέον:4.Πιστωτικοί τόκοι&amp;συναφή έσοδα</t>
  </si>
  <si>
    <t xml:space="preserve">   Ολικά αποτ/τα (κέρδη) εκμ/σης</t>
  </si>
  <si>
    <t>Ο NOMIMOΣ ΕΚΠΡΟΣΩΠΟΣ</t>
  </si>
  <si>
    <t>II.  Πλέον : Εκτακτα αποτελέσματα</t>
  </si>
  <si>
    <t>ΜΑΡΝΕΛΑΚΗΣ ΕΜΜΑΝΟΥΗΛ</t>
  </si>
  <si>
    <t xml:space="preserve">  1.Εκτακτα &amp; ανόργανα έσοδα</t>
  </si>
  <si>
    <t>Α.Τ.Τ 491953</t>
  </si>
  <si>
    <t xml:space="preserve">  2.Έκτακτα κέρδη</t>
  </si>
  <si>
    <t xml:space="preserve">    Μείον:</t>
  </si>
  <si>
    <t xml:space="preserve">  2.Εκτακτες ζημίες</t>
  </si>
  <si>
    <t xml:space="preserve">  4.Προβλέψεις για έκτακτ.κινδύνους</t>
  </si>
  <si>
    <t>ΧΑΛΒΑΤΖΑΚΗΣ ΜΙΧΑΗΛ</t>
  </si>
  <si>
    <t xml:space="preserve"> Α.Τ. Μ 952010</t>
  </si>
  <si>
    <t xml:space="preserve">                ΑΡΙΘΜΟΣ ΑΔΕΙΑΣ 26784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</si>
</sst>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.00\ _Δ_ρ_χ_-;\-* #,##0.00\ _Δ_ρ_χ_-;_-* &quot;-&quot;??\ _Δ_ρ_χ_-;_-@_-"/>
  </numFmts>
  <fonts count="9">
    <font>
      <sz val="11"/>
      <color theme="1"/>
      <name val="Calibri"/>
      <family val="2"/>
      <charset val="161"/>
      <scheme val="minor"/>
    </font>
    <font>
      <sz val="7"/>
      <name val="Arial Greek"/>
      <family val="2"/>
      <charset val="161"/>
    </font>
    <font>
      <sz val="7"/>
      <name val="Arial Greek"/>
      <charset val="161"/>
    </font>
    <font>
      <b/>
      <sz val="7"/>
      <name val="Arial Greek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10"/>
      <name val="Arial Greek"/>
      <family val="2"/>
      <charset val="161"/>
    </font>
    <font>
      <b/>
      <sz val="8"/>
      <color indexed="8"/>
      <name val="Arial Greek"/>
      <charset val="161"/>
    </font>
    <font>
      <b/>
      <sz val="8"/>
      <color indexed="8"/>
      <name val="Arial Greek"/>
      <family val="2"/>
      <charset val="161"/>
    </font>
    <font>
      <u/>
      <sz val="7"/>
      <name val="Arial Greek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4" fontId="1" fillId="0" borderId="0" xfId="0" applyNumberFormat="1" applyFont="1"/>
    <xf numFmtId="0" fontId="1" fillId="0" borderId="5" xfId="0" applyFont="1" applyBorder="1"/>
    <xf numFmtId="4" fontId="2" fillId="0" borderId="0" xfId="0" applyNumberFormat="1" applyFont="1"/>
    <xf numFmtId="4" fontId="2" fillId="0" borderId="6" xfId="0" applyNumberFormat="1" applyFont="1" applyBorder="1"/>
    <xf numFmtId="4" fontId="1" fillId="0" borderId="0" xfId="0" applyNumberFormat="1" applyFont="1" applyBorder="1"/>
    <xf numFmtId="4" fontId="1" fillId="0" borderId="6" xfId="0" applyNumberFormat="1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4" fontId="0" fillId="0" borderId="0" xfId="0" applyNumberFormat="1"/>
    <xf numFmtId="4" fontId="2" fillId="0" borderId="8" xfId="0" applyNumberFormat="1" applyFont="1" applyBorder="1"/>
    <xf numFmtId="4" fontId="2" fillId="0" borderId="7" xfId="0" applyNumberFormat="1" applyFont="1" applyBorder="1"/>
    <xf numFmtId="0" fontId="0" fillId="0" borderId="0" xfId="0" applyBorder="1"/>
    <xf numFmtId="0" fontId="3" fillId="0" borderId="5" xfId="0" applyFont="1" applyBorder="1"/>
    <xf numFmtId="4" fontId="2" fillId="0" borderId="9" xfId="0" applyNumberFormat="1" applyFont="1" applyBorder="1"/>
    <xf numFmtId="4" fontId="3" fillId="0" borderId="8" xfId="0" applyNumberFormat="1" applyFont="1" applyBorder="1"/>
    <xf numFmtId="4" fontId="3" fillId="0" borderId="10" xfId="0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" fontId="6" fillId="2" borderId="2" xfId="0" applyNumberFormat="1" applyFont="1" applyFill="1" applyBorder="1" applyAlignment="1">
      <alignment horizontal="left"/>
    </xf>
    <xf numFmtId="0" fontId="6" fillId="2" borderId="4" xfId="0" applyNumberFormat="1" applyFont="1" applyFill="1" applyBorder="1" applyAlignment="1">
      <alignment horizontal="right"/>
    </xf>
    <xf numFmtId="0" fontId="6" fillId="2" borderId="2" xfId="0" applyFont="1" applyFill="1" applyBorder="1"/>
    <xf numFmtId="0" fontId="6" fillId="2" borderId="3" xfId="0" applyNumberFormat="1" applyFont="1" applyFill="1" applyBorder="1"/>
    <xf numFmtId="0" fontId="6" fillId="2" borderId="4" xfId="0" applyNumberFormat="1" applyFont="1" applyFill="1" applyBorder="1"/>
    <xf numFmtId="4" fontId="3" fillId="0" borderId="0" xfId="0" applyNumberFormat="1" applyFont="1" applyBorder="1"/>
    <xf numFmtId="4" fontId="3" fillId="0" borderId="19" xfId="0" applyNumberFormat="1" applyFont="1" applyBorder="1"/>
    <xf numFmtId="4" fontId="3" fillId="0" borderId="9" xfId="0" applyNumberFormat="1" applyFont="1" applyBorder="1"/>
    <xf numFmtId="4" fontId="2" fillId="0" borderId="20" xfId="0" applyNumberFormat="1" applyFont="1" applyBorder="1"/>
    <xf numFmtId="4" fontId="3" fillId="0" borderId="12" xfId="0" applyNumberFormat="1" applyFont="1" applyBorder="1"/>
    <xf numFmtId="0" fontId="3" fillId="0" borderId="0" xfId="0" applyFont="1" applyBorder="1"/>
    <xf numFmtId="4" fontId="3" fillId="0" borderId="11" xfId="0" applyNumberFormat="1" applyFont="1" applyBorder="1"/>
    <xf numFmtId="4" fontId="3" fillId="0" borderId="6" xfId="0" applyNumberFormat="1" applyFont="1" applyBorder="1"/>
    <xf numFmtId="4" fontId="3" fillId="0" borderId="15" xfId="0" applyNumberFormat="1" applyFont="1" applyBorder="1"/>
    <xf numFmtId="3" fontId="1" fillId="0" borderId="0" xfId="0" applyNumberFormat="1" applyFont="1" applyBorder="1"/>
    <xf numFmtId="4" fontId="2" fillId="0" borderId="10" xfId="0" applyNumberFormat="1" applyFont="1" applyBorder="1"/>
    <xf numFmtId="4" fontId="2" fillId="0" borderId="13" xfId="0" applyNumberFormat="1" applyFont="1" applyBorder="1"/>
    <xf numFmtId="4" fontId="3" fillId="0" borderId="17" xfId="0" applyNumberFormat="1" applyFont="1" applyBorder="1"/>
    <xf numFmtId="0" fontId="7" fillId="2" borderId="1" xfId="0" applyFont="1" applyFill="1" applyBorder="1"/>
    <xf numFmtId="4" fontId="7" fillId="2" borderId="2" xfId="0" applyNumberFormat="1" applyFont="1" applyFill="1" applyBorder="1"/>
    <xf numFmtId="1" fontId="7" fillId="2" borderId="4" xfId="0" applyNumberFormat="1" applyFont="1" applyFill="1" applyBorder="1"/>
    <xf numFmtId="0" fontId="7" fillId="0" borderId="2" xfId="0" applyFont="1" applyBorder="1"/>
    <xf numFmtId="0" fontId="7" fillId="2" borderId="4" xfId="0" applyNumberFormat="1" applyFont="1" applyFill="1" applyBorder="1"/>
    <xf numFmtId="4" fontId="2" fillId="0" borderId="19" xfId="0" applyNumberFormat="1" applyFont="1" applyBorder="1"/>
    <xf numFmtId="4" fontId="2" fillId="0" borderId="21" xfId="0" applyNumberFormat="1" applyFont="1" applyBorder="1"/>
    <xf numFmtId="4" fontId="2" fillId="0" borderId="14" xfId="0" applyNumberFormat="1" applyFont="1" applyBorder="1"/>
    <xf numFmtId="0" fontId="8" fillId="0" borderId="0" xfId="0" applyFont="1" applyBorder="1"/>
    <xf numFmtId="0" fontId="1" fillId="0" borderId="22" xfId="0" applyFont="1" applyBorder="1"/>
    <xf numFmtId="164" fontId="1" fillId="0" borderId="5" xfId="1" applyNumberFormat="1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9" xfId="0" applyFont="1" applyBorder="1"/>
    <xf numFmtId="0" fontId="3" fillId="0" borderId="18" xfId="0" applyFont="1" applyBorder="1"/>
    <xf numFmtId="4" fontId="2" fillId="0" borderId="16" xfId="0" applyNumberFormat="1" applyFont="1" applyBorder="1"/>
    <xf numFmtId="4" fontId="3" fillId="0" borderId="23" xfId="0" applyNumberFormat="1" applyFont="1" applyBorder="1"/>
    <xf numFmtId="0" fontId="1" fillId="0" borderId="16" xfId="0" applyFont="1" applyBorder="1"/>
    <xf numFmtId="4" fontId="1" fillId="0" borderId="16" xfId="0" applyNumberFormat="1" applyFont="1" applyBorder="1"/>
    <xf numFmtId="0" fontId="1" fillId="0" borderId="24" xfId="0" applyFont="1" applyBorder="1"/>
    <xf numFmtId="0" fontId="0" fillId="0" borderId="25" xfId="0" applyBorder="1"/>
    <xf numFmtId="0" fontId="5" fillId="0" borderId="0" xfId="0" applyFont="1" applyBorder="1" applyAlignment="1">
      <alignment horizont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2"/>
  <sheetViews>
    <sheetView tabSelected="1" workbookViewId="0">
      <selection activeCell="G39" sqref="G39"/>
    </sheetView>
  </sheetViews>
  <sheetFormatPr defaultRowHeight="15"/>
  <cols>
    <col min="1" max="1" width="26.5703125" customWidth="1"/>
    <col min="2" max="2" width="8.140625" customWidth="1"/>
    <col min="3" max="3" width="8.7109375" bestFit="1" customWidth="1"/>
    <col min="4" max="4" width="7.7109375" customWidth="1"/>
    <col min="6" max="6" width="25.85546875" customWidth="1"/>
    <col min="7" max="7" width="8.42578125" customWidth="1"/>
    <col min="8" max="8" width="8.7109375" bestFit="1" customWidth="1"/>
    <col min="257" max="257" width="26.5703125" customWidth="1"/>
    <col min="258" max="258" width="8.140625" customWidth="1"/>
    <col min="259" max="259" width="8.7109375" bestFit="1" customWidth="1"/>
    <col min="260" max="260" width="7.7109375" customWidth="1"/>
    <col min="262" max="262" width="25.85546875" customWidth="1"/>
    <col min="263" max="263" width="8.42578125" customWidth="1"/>
    <col min="264" max="264" width="8.7109375" bestFit="1" customWidth="1"/>
    <col min="513" max="513" width="26.5703125" customWidth="1"/>
    <col min="514" max="514" width="8.140625" customWidth="1"/>
    <col min="515" max="515" width="8.7109375" bestFit="1" customWidth="1"/>
    <col min="516" max="516" width="7.7109375" customWidth="1"/>
    <col min="518" max="518" width="25.85546875" customWidth="1"/>
    <col min="519" max="519" width="8.42578125" customWidth="1"/>
    <col min="520" max="520" width="8.7109375" bestFit="1" customWidth="1"/>
    <col min="769" max="769" width="26.5703125" customWidth="1"/>
    <col min="770" max="770" width="8.140625" customWidth="1"/>
    <col min="771" max="771" width="8.7109375" bestFit="1" customWidth="1"/>
    <col min="772" max="772" width="7.7109375" customWidth="1"/>
    <col min="774" max="774" width="25.85546875" customWidth="1"/>
    <col min="775" max="775" width="8.42578125" customWidth="1"/>
    <col min="776" max="776" width="8.7109375" bestFit="1" customWidth="1"/>
    <col min="1025" max="1025" width="26.5703125" customWidth="1"/>
    <col min="1026" max="1026" width="8.140625" customWidth="1"/>
    <col min="1027" max="1027" width="8.7109375" bestFit="1" customWidth="1"/>
    <col min="1028" max="1028" width="7.7109375" customWidth="1"/>
    <col min="1030" max="1030" width="25.85546875" customWidth="1"/>
    <col min="1031" max="1031" width="8.42578125" customWidth="1"/>
    <col min="1032" max="1032" width="8.7109375" bestFit="1" customWidth="1"/>
    <col min="1281" max="1281" width="26.5703125" customWidth="1"/>
    <col min="1282" max="1282" width="8.140625" customWidth="1"/>
    <col min="1283" max="1283" width="8.7109375" bestFit="1" customWidth="1"/>
    <col min="1284" max="1284" width="7.7109375" customWidth="1"/>
    <col min="1286" max="1286" width="25.85546875" customWidth="1"/>
    <col min="1287" max="1287" width="8.42578125" customWidth="1"/>
    <col min="1288" max="1288" width="8.7109375" bestFit="1" customWidth="1"/>
    <col min="1537" max="1537" width="26.5703125" customWidth="1"/>
    <col min="1538" max="1538" width="8.140625" customWidth="1"/>
    <col min="1539" max="1539" width="8.7109375" bestFit="1" customWidth="1"/>
    <col min="1540" max="1540" width="7.7109375" customWidth="1"/>
    <col min="1542" max="1542" width="25.85546875" customWidth="1"/>
    <col min="1543" max="1543" width="8.42578125" customWidth="1"/>
    <col min="1544" max="1544" width="8.7109375" bestFit="1" customWidth="1"/>
    <col min="1793" max="1793" width="26.5703125" customWidth="1"/>
    <col min="1794" max="1794" width="8.140625" customWidth="1"/>
    <col min="1795" max="1795" width="8.7109375" bestFit="1" customWidth="1"/>
    <col min="1796" max="1796" width="7.7109375" customWidth="1"/>
    <col min="1798" max="1798" width="25.85546875" customWidth="1"/>
    <col min="1799" max="1799" width="8.42578125" customWidth="1"/>
    <col min="1800" max="1800" width="8.7109375" bestFit="1" customWidth="1"/>
    <col min="2049" max="2049" width="26.5703125" customWidth="1"/>
    <col min="2050" max="2050" width="8.140625" customWidth="1"/>
    <col min="2051" max="2051" width="8.7109375" bestFit="1" customWidth="1"/>
    <col min="2052" max="2052" width="7.7109375" customWidth="1"/>
    <col min="2054" max="2054" width="25.85546875" customWidth="1"/>
    <col min="2055" max="2055" width="8.42578125" customWidth="1"/>
    <col min="2056" max="2056" width="8.7109375" bestFit="1" customWidth="1"/>
    <col min="2305" max="2305" width="26.5703125" customWidth="1"/>
    <col min="2306" max="2306" width="8.140625" customWidth="1"/>
    <col min="2307" max="2307" width="8.7109375" bestFit="1" customWidth="1"/>
    <col min="2308" max="2308" width="7.7109375" customWidth="1"/>
    <col min="2310" max="2310" width="25.85546875" customWidth="1"/>
    <col min="2311" max="2311" width="8.42578125" customWidth="1"/>
    <col min="2312" max="2312" width="8.7109375" bestFit="1" customWidth="1"/>
    <col min="2561" max="2561" width="26.5703125" customWidth="1"/>
    <col min="2562" max="2562" width="8.140625" customWidth="1"/>
    <col min="2563" max="2563" width="8.7109375" bestFit="1" customWidth="1"/>
    <col min="2564" max="2564" width="7.7109375" customWidth="1"/>
    <col min="2566" max="2566" width="25.85546875" customWidth="1"/>
    <col min="2567" max="2567" width="8.42578125" customWidth="1"/>
    <col min="2568" max="2568" width="8.7109375" bestFit="1" customWidth="1"/>
    <col min="2817" max="2817" width="26.5703125" customWidth="1"/>
    <col min="2818" max="2818" width="8.140625" customWidth="1"/>
    <col min="2819" max="2819" width="8.7109375" bestFit="1" customWidth="1"/>
    <col min="2820" max="2820" width="7.7109375" customWidth="1"/>
    <col min="2822" max="2822" width="25.85546875" customWidth="1"/>
    <col min="2823" max="2823" width="8.42578125" customWidth="1"/>
    <col min="2824" max="2824" width="8.7109375" bestFit="1" customWidth="1"/>
    <col min="3073" max="3073" width="26.5703125" customWidth="1"/>
    <col min="3074" max="3074" width="8.140625" customWidth="1"/>
    <col min="3075" max="3075" width="8.7109375" bestFit="1" customWidth="1"/>
    <col min="3076" max="3076" width="7.7109375" customWidth="1"/>
    <col min="3078" max="3078" width="25.85546875" customWidth="1"/>
    <col min="3079" max="3079" width="8.42578125" customWidth="1"/>
    <col min="3080" max="3080" width="8.7109375" bestFit="1" customWidth="1"/>
    <col min="3329" max="3329" width="26.5703125" customWidth="1"/>
    <col min="3330" max="3330" width="8.140625" customWidth="1"/>
    <col min="3331" max="3331" width="8.7109375" bestFit="1" customWidth="1"/>
    <col min="3332" max="3332" width="7.7109375" customWidth="1"/>
    <col min="3334" max="3334" width="25.85546875" customWidth="1"/>
    <col min="3335" max="3335" width="8.42578125" customWidth="1"/>
    <col min="3336" max="3336" width="8.7109375" bestFit="1" customWidth="1"/>
    <col min="3585" max="3585" width="26.5703125" customWidth="1"/>
    <col min="3586" max="3586" width="8.140625" customWidth="1"/>
    <col min="3587" max="3587" width="8.7109375" bestFit="1" customWidth="1"/>
    <col min="3588" max="3588" width="7.7109375" customWidth="1"/>
    <col min="3590" max="3590" width="25.85546875" customWidth="1"/>
    <col min="3591" max="3591" width="8.42578125" customWidth="1"/>
    <col min="3592" max="3592" width="8.7109375" bestFit="1" customWidth="1"/>
    <col min="3841" max="3841" width="26.5703125" customWidth="1"/>
    <col min="3842" max="3842" width="8.140625" customWidth="1"/>
    <col min="3843" max="3843" width="8.7109375" bestFit="1" customWidth="1"/>
    <col min="3844" max="3844" width="7.7109375" customWidth="1"/>
    <col min="3846" max="3846" width="25.85546875" customWidth="1"/>
    <col min="3847" max="3847" width="8.42578125" customWidth="1"/>
    <col min="3848" max="3848" width="8.7109375" bestFit="1" customWidth="1"/>
    <col min="4097" max="4097" width="26.5703125" customWidth="1"/>
    <col min="4098" max="4098" width="8.140625" customWidth="1"/>
    <col min="4099" max="4099" width="8.7109375" bestFit="1" customWidth="1"/>
    <col min="4100" max="4100" width="7.7109375" customWidth="1"/>
    <col min="4102" max="4102" width="25.85546875" customWidth="1"/>
    <col min="4103" max="4103" width="8.42578125" customWidth="1"/>
    <col min="4104" max="4104" width="8.7109375" bestFit="1" customWidth="1"/>
    <col min="4353" max="4353" width="26.5703125" customWidth="1"/>
    <col min="4354" max="4354" width="8.140625" customWidth="1"/>
    <col min="4355" max="4355" width="8.7109375" bestFit="1" customWidth="1"/>
    <col min="4356" max="4356" width="7.7109375" customWidth="1"/>
    <col min="4358" max="4358" width="25.85546875" customWidth="1"/>
    <col min="4359" max="4359" width="8.42578125" customWidth="1"/>
    <col min="4360" max="4360" width="8.7109375" bestFit="1" customWidth="1"/>
    <col min="4609" max="4609" width="26.5703125" customWidth="1"/>
    <col min="4610" max="4610" width="8.140625" customWidth="1"/>
    <col min="4611" max="4611" width="8.7109375" bestFit="1" customWidth="1"/>
    <col min="4612" max="4612" width="7.7109375" customWidth="1"/>
    <col min="4614" max="4614" width="25.85546875" customWidth="1"/>
    <col min="4615" max="4615" width="8.42578125" customWidth="1"/>
    <col min="4616" max="4616" width="8.7109375" bestFit="1" customWidth="1"/>
    <col min="4865" max="4865" width="26.5703125" customWidth="1"/>
    <col min="4866" max="4866" width="8.140625" customWidth="1"/>
    <col min="4867" max="4867" width="8.7109375" bestFit="1" customWidth="1"/>
    <col min="4868" max="4868" width="7.7109375" customWidth="1"/>
    <col min="4870" max="4870" width="25.85546875" customWidth="1"/>
    <col min="4871" max="4871" width="8.42578125" customWidth="1"/>
    <col min="4872" max="4872" width="8.7109375" bestFit="1" customWidth="1"/>
    <col min="5121" max="5121" width="26.5703125" customWidth="1"/>
    <col min="5122" max="5122" width="8.140625" customWidth="1"/>
    <col min="5123" max="5123" width="8.7109375" bestFit="1" customWidth="1"/>
    <col min="5124" max="5124" width="7.7109375" customWidth="1"/>
    <col min="5126" max="5126" width="25.85546875" customWidth="1"/>
    <col min="5127" max="5127" width="8.42578125" customWidth="1"/>
    <col min="5128" max="5128" width="8.7109375" bestFit="1" customWidth="1"/>
    <col min="5377" max="5377" width="26.5703125" customWidth="1"/>
    <col min="5378" max="5378" width="8.140625" customWidth="1"/>
    <col min="5379" max="5379" width="8.7109375" bestFit="1" customWidth="1"/>
    <col min="5380" max="5380" width="7.7109375" customWidth="1"/>
    <col min="5382" max="5382" width="25.85546875" customWidth="1"/>
    <col min="5383" max="5383" width="8.42578125" customWidth="1"/>
    <col min="5384" max="5384" width="8.7109375" bestFit="1" customWidth="1"/>
    <col min="5633" max="5633" width="26.5703125" customWidth="1"/>
    <col min="5634" max="5634" width="8.140625" customWidth="1"/>
    <col min="5635" max="5635" width="8.7109375" bestFit="1" customWidth="1"/>
    <col min="5636" max="5636" width="7.7109375" customWidth="1"/>
    <col min="5638" max="5638" width="25.85546875" customWidth="1"/>
    <col min="5639" max="5639" width="8.42578125" customWidth="1"/>
    <col min="5640" max="5640" width="8.7109375" bestFit="1" customWidth="1"/>
    <col min="5889" max="5889" width="26.5703125" customWidth="1"/>
    <col min="5890" max="5890" width="8.140625" customWidth="1"/>
    <col min="5891" max="5891" width="8.7109375" bestFit="1" customWidth="1"/>
    <col min="5892" max="5892" width="7.7109375" customWidth="1"/>
    <col min="5894" max="5894" width="25.85546875" customWidth="1"/>
    <col min="5895" max="5895" width="8.42578125" customWidth="1"/>
    <col min="5896" max="5896" width="8.7109375" bestFit="1" customWidth="1"/>
    <col min="6145" max="6145" width="26.5703125" customWidth="1"/>
    <col min="6146" max="6146" width="8.140625" customWidth="1"/>
    <col min="6147" max="6147" width="8.7109375" bestFit="1" customWidth="1"/>
    <col min="6148" max="6148" width="7.7109375" customWidth="1"/>
    <col min="6150" max="6150" width="25.85546875" customWidth="1"/>
    <col min="6151" max="6151" width="8.42578125" customWidth="1"/>
    <col min="6152" max="6152" width="8.7109375" bestFit="1" customWidth="1"/>
    <col min="6401" max="6401" width="26.5703125" customWidth="1"/>
    <col min="6402" max="6402" width="8.140625" customWidth="1"/>
    <col min="6403" max="6403" width="8.7109375" bestFit="1" customWidth="1"/>
    <col min="6404" max="6404" width="7.7109375" customWidth="1"/>
    <col min="6406" max="6406" width="25.85546875" customWidth="1"/>
    <col min="6407" max="6407" width="8.42578125" customWidth="1"/>
    <col min="6408" max="6408" width="8.7109375" bestFit="1" customWidth="1"/>
    <col min="6657" max="6657" width="26.5703125" customWidth="1"/>
    <col min="6658" max="6658" width="8.140625" customWidth="1"/>
    <col min="6659" max="6659" width="8.7109375" bestFit="1" customWidth="1"/>
    <col min="6660" max="6660" width="7.7109375" customWidth="1"/>
    <col min="6662" max="6662" width="25.85546875" customWidth="1"/>
    <col min="6663" max="6663" width="8.42578125" customWidth="1"/>
    <col min="6664" max="6664" width="8.7109375" bestFit="1" customWidth="1"/>
    <col min="6913" max="6913" width="26.5703125" customWidth="1"/>
    <col min="6914" max="6914" width="8.140625" customWidth="1"/>
    <col min="6915" max="6915" width="8.7109375" bestFit="1" customWidth="1"/>
    <col min="6916" max="6916" width="7.7109375" customWidth="1"/>
    <col min="6918" max="6918" width="25.85546875" customWidth="1"/>
    <col min="6919" max="6919" width="8.42578125" customWidth="1"/>
    <col min="6920" max="6920" width="8.7109375" bestFit="1" customWidth="1"/>
    <col min="7169" max="7169" width="26.5703125" customWidth="1"/>
    <col min="7170" max="7170" width="8.140625" customWidth="1"/>
    <col min="7171" max="7171" width="8.7109375" bestFit="1" customWidth="1"/>
    <col min="7172" max="7172" width="7.7109375" customWidth="1"/>
    <col min="7174" max="7174" width="25.85546875" customWidth="1"/>
    <col min="7175" max="7175" width="8.42578125" customWidth="1"/>
    <col min="7176" max="7176" width="8.7109375" bestFit="1" customWidth="1"/>
    <col min="7425" max="7425" width="26.5703125" customWidth="1"/>
    <col min="7426" max="7426" width="8.140625" customWidth="1"/>
    <col min="7427" max="7427" width="8.7109375" bestFit="1" customWidth="1"/>
    <col min="7428" max="7428" width="7.7109375" customWidth="1"/>
    <col min="7430" max="7430" width="25.85546875" customWidth="1"/>
    <col min="7431" max="7431" width="8.42578125" customWidth="1"/>
    <col min="7432" max="7432" width="8.7109375" bestFit="1" customWidth="1"/>
    <col min="7681" max="7681" width="26.5703125" customWidth="1"/>
    <col min="7682" max="7682" width="8.140625" customWidth="1"/>
    <col min="7683" max="7683" width="8.7109375" bestFit="1" customWidth="1"/>
    <col min="7684" max="7684" width="7.7109375" customWidth="1"/>
    <col min="7686" max="7686" width="25.85546875" customWidth="1"/>
    <col min="7687" max="7687" width="8.42578125" customWidth="1"/>
    <col min="7688" max="7688" width="8.7109375" bestFit="1" customWidth="1"/>
    <col min="7937" max="7937" width="26.5703125" customWidth="1"/>
    <col min="7938" max="7938" width="8.140625" customWidth="1"/>
    <col min="7939" max="7939" width="8.7109375" bestFit="1" customWidth="1"/>
    <col min="7940" max="7940" width="7.7109375" customWidth="1"/>
    <col min="7942" max="7942" width="25.85546875" customWidth="1"/>
    <col min="7943" max="7943" width="8.42578125" customWidth="1"/>
    <col min="7944" max="7944" width="8.7109375" bestFit="1" customWidth="1"/>
    <col min="8193" max="8193" width="26.5703125" customWidth="1"/>
    <col min="8194" max="8194" width="8.140625" customWidth="1"/>
    <col min="8195" max="8195" width="8.7109375" bestFit="1" customWidth="1"/>
    <col min="8196" max="8196" width="7.7109375" customWidth="1"/>
    <col min="8198" max="8198" width="25.85546875" customWidth="1"/>
    <col min="8199" max="8199" width="8.42578125" customWidth="1"/>
    <col min="8200" max="8200" width="8.7109375" bestFit="1" customWidth="1"/>
    <col min="8449" max="8449" width="26.5703125" customWidth="1"/>
    <col min="8450" max="8450" width="8.140625" customWidth="1"/>
    <col min="8451" max="8451" width="8.7109375" bestFit="1" customWidth="1"/>
    <col min="8452" max="8452" width="7.7109375" customWidth="1"/>
    <col min="8454" max="8454" width="25.85546875" customWidth="1"/>
    <col min="8455" max="8455" width="8.42578125" customWidth="1"/>
    <col min="8456" max="8456" width="8.7109375" bestFit="1" customWidth="1"/>
    <col min="8705" max="8705" width="26.5703125" customWidth="1"/>
    <col min="8706" max="8706" width="8.140625" customWidth="1"/>
    <col min="8707" max="8707" width="8.7109375" bestFit="1" customWidth="1"/>
    <col min="8708" max="8708" width="7.7109375" customWidth="1"/>
    <col min="8710" max="8710" width="25.85546875" customWidth="1"/>
    <col min="8711" max="8711" width="8.42578125" customWidth="1"/>
    <col min="8712" max="8712" width="8.7109375" bestFit="1" customWidth="1"/>
    <col min="8961" max="8961" width="26.5703125" customWidth="1"/>
    <col min="8962" max="8962" width="8.140625" customWidth="1"/>
    <col min="8963" max="8963" width="8.7109375" bestFit="1" customWidth="1"/>
    <col min="8964" max="8964" width="7.7109375" customWidth="1"/>
    <col min="8966" max="8966" width="25.85546875" customWidth="1"/>
    <col min="8967" max="8967" width="8.42578125" customWidth="1"/>
    <col min="8968" max="8968" width="8.7109375" bestFit="1" customWidth="1"/>
    <col min="9217" max="9217" width="26.5703125" customWidth="1"/>
    <col min="9218" max="9218" width="8.140625" customWidth="1"/>
    <col min="9219" max="9219" width="8.7109375" bestFit="1" customWidth="1"/>
    <col min="9220" max="9220" width="7.7109375" customWidth="1"/>
    <col min="9222" max="9222" width="25.85546875" customWidth="1"/>
    <col min="9223" max="9223" width="8.42578125" customWidth="1"/>
    <col min="9224" max="9224" width="8.7109375" bestFit="1" customWidth="1"/>
    <col min="9473" max="9473" width="26.5703125" customWidth="1"/>
    <col min="9474" max="9474" width="8.140625" customWidth="1"/>
    <col min="9475" max="9475" width="8.7109375" bestFit="1" customWidth="1"/>
    <col min="9476" max="9476" width="7.7109375" customWidth="1"/>
    <col min="9478" max="9478" width="25.85546875" customWidth="1"/>
    <col min="9479" max="9479" width="8.42578125" customWidth="1"/>
    <col min="9480" max="9480" width="8.7109375" bestFit="1" customWidth="1"/>
    <col min="9729" max="9729" width="26.5703125" customWidth="1"/>
    <col min="9730" max="9730" width="8.140625" customWidth="1"/>
    <col min="9731" max="9731" width="8.7109375" bestFit="1" customWidth="1"/>
    <col min="9732" max="9732" width="7.7109375" customWidth="1"/>
    <col min="9734" max="9734" width="25.85546875" customWidth="1"/>
    <col min="9735" max="9735" width="8.42578125" customWidth="1"/>
    <col min="9736" max="9736" width="8.7109375" bestFit="1" customWidth="1"/>
    <col min="9985" max="9985" width="26.5703125" customWidth="1"/>
    <col min="9986" max="9986" width="8.140625" customWidth="1"/>
    <col min="9987" max="9987" width="8.7109375" bestFit="1" customWidth="1"/>
    <col min="9988" max="9988" width="7.7109375" customWidth="1"/>
    <col min="9990" max="9990" width="25.85546875" customWidth="1"/>
    <col min="9991" max="9991" width="8.42578125" customWidth="1"/>
    <col min="9992" max="9992" width="8.7109375" bestFit="1" customWidth="1"/>
    <col min="10241" max="10241" width="26.5703125" customWidth="1"/>
    <col min="10242" max="10242" width="8.140625" customWidth="1"/>
    <col min="10243" max="10243" width="8.7109375" bestFit="1" customWidth="1"/>
    <col min="10244" max="10244" width="7.7109375" customWidth="1"/>
    <col min="10246" max="10246" width="25.85546875" customWidth="1"/>
    <col min="10247" max="10247" width="8.42578125" customWidth="1"/>
    <col min="10248" max="10248" width="8.7109375" bestFit="1" customWidth="1"/>
    <col min="10497" max="10497" width="26.5703125" customWidth="1"/>
    <col min="10498" max="10498" width="8.140625" customWidth="1"/>
    <col min="10499" max="10499" width="8.7109375" bestFit="1" customWidth="1"/>
    <col min="10500" max="10500" width="7.7109375" customWidth="1"/>
    <col min="10502" max="10502" width="25.85546875" customWidth="1"/>
    <col min="10503" max="10503" width="8.42578125" customWidth="1"/>
    <col min="10504" max="10504" width="8.7109375" bestFit="1" customWidth="1"/>
    <col min="10753" max="10753" width="26.5703125" customWidth="1"/>
    <col min="10754" max="10754" width="8.140625" customWidth="1"/>
    <col min="10755" max="10755" width="8.7109375" bestFit="1" customWidth="1"/>
    <col min="10756" max="10756" width="7.7109375" customWidth="1"/>
    <col min="10758" max="10758" width="25.85546875" customWidth="1"/>
    <col min="10759" max="10759" width="8.42578125" customWidth="1"/>
    <col min="10760" max="10760" width="8.7109375" bestFit="1" customWidth="1"/>
    <col min="11009" max="11009" width="26.5703125" customWidth="1"/>
    <col min="11010" max="11010" width="8.140625" customWidth="1"/>
    <col min="11011" max="11011" width="8.7109375" bestFit="1" customWidth="1"/>
    <col min="11012" max="11012" width="7.7109375" customWidth="1"/>
    <col min="11014" max="11014" width="25.85546875" customWidth="1"/>
    <col min="11015" max="11015" width="8.42578125" customWidth="1"/>
    <col min="11016" max="11016" width="8.7109375" bestFit="1" customWidth="1"/>
    <col min="11265" max="11265" width="26.5703125" customWidth="1"/>
    <col min="11266" max="11266" width="8.140625" customWidth="1"/>
    <col min="11267" max="11267" width="8.7109375" bestFit="1" customWidth="1"/>
    <col min="11268" max="11268" width="7.7109375" customWidth="1"/>
    <col min="11270" max="11270" width="25.85546875" customWidth="1"/>
    <col min="11271" max="11271" width="8.42578125" customWidth="1"/>
    <col min="11272" max="11272" width="8.7109375" bestFit="1" customWidth="1"/>
    <col min="11521" max="11521" width="26.5703125" customWidth="1"/>
    <col min="11522" max="11522" width="8.140625" customWidth="1"/>
    <col min="11523" max="11523" width="8.7109375" bestFit="1" customWidth="1"/>
    <col min="11524" max="11524" width="7.7109375" customWidth="1"/>
    <col min="11526" max="11526" width="25.85546875" customWidth="1"/>
    <col min="11527" max="11527" width="8.42578125" customWidth="1"/>
    <col min="11528" max="11528" width="8.7109375" bestFit="1" customWidth="1"/>
    <col min="11777" max="11777" width="26.5703125" customWidth="1"/>
    <col min="11778" max="11778" width="8.140625" customWidth="1"/>
    <col min="11779" max="11779" width="8.7109375" bestFit="1" customWidth="1"/>
    <col min="11780" max="11780" width="7.7109375" customWidth="1"/>
    <col min="11782" max="11782" width="25.85546875" customWidth="1"/>
    <col min="11783" max="11783" width="8.42578125" customWidth="1"/>
    <col min="11784" max="11784" width="8.7109375" bestFit="1" customWidth="1"/>
    <col min="12033" max="12033" width="26.5703125" customWidth="1"/>
    <col min="12034" max="12034" width="8.140625" customWidth="1"/>
    <col min="12035" max="12035" width="8.7109375" bestFit="1" customWidth="1"/>
    <col min="12036" max="12036" width="7.7109375" customWidth="1"/>
    <col min="12038" max="12038" width="25.85546875" customWidth="1"/>
    <col min="12039" max="12039" width="8.42578125" customWidth="1"/>
    <col min="12040" max="12040" width="8.7109375" bestFit="1" customWidth="1"/>
    <col min="12289" max="12289" width="26.5703125" customWidth="1"/>
    <col min="12290" max="12290" width="8.140625" customWidth="1"/>
    <col min="12291" max="12291" width="8.7109375" bestFit="1" customWidth="1"/>
    <col min="12292" max="12292" width="7.7109375" customWidth="1"/>
    <col min="12294" max="12294" width="25.85546875" customWidth="1"/>
    <col min="12295" max="12295" width="8.42578125" customWidth="1"/>
    <col min="12296" max="12296" width="8.7109375" bestFit="1" customWidth="1"/>
    <col min="12545" max="12545" width="26.5703125" customWidth="1"/>
    <col min="12546" max="12546" width="8.140625" customWidth="1"/>
    <col min="12547" max="12547" width="8.7109375" bestFit="1" customWidth="1"/>
    <col min="12548" max="12548" width="7.7109375" customWidth="1"/>
    <col min="12550" max="12550" width="25.85546875" customWidth="1"/>
    <col min="12551" max="12551" width="8.42578125" customWidth="1"/>
    <col min="12552" max="12552" width="8.7109375" bestFit="1" customWidth="1"/>
    <col min="12801" max="12801" width="26.5703125" customWidth="1"/>
    <col min="12802" max="12802" width="8.140625" customWidth="1"/>
    <col min="12803" max="12803" width="8.7109375" bestFit="1" customWidth="1"/>
    <col min="12804" max="12804" width="7.7109375" customWidth="1"/>
    <col min="12806" max="12806" width="25.85546875" customWidth="1"/>
    <col min="12807" max="12807" width="8.42578125" customWidth="1"/>
    <col min="12808" max="12808" width="8.7109375" bestFit="1" customWidth="1"/>
    <col min="13057" max="13057" width="26.5703125" customWidth="1"/>
    <col min="13058" max="13058" width="8.140625" customWidth="1"/>
    <col min="13059" max="13059" width="8.7109375" bestFit="1" customWidth="1"/>
    <col min="13060" max="13060" width="7.7109375" customWidth="1"/>
    <col min="13062" max="13062" width="25.85546875" customWidth="1"/>
    <col min="13063" max="13063" width="8.42578125" customWidth="1"/>
    <col min="13064" max="13064" width="8.7109375" bestFit="1" customWidth="1"/>
    <col min="13313" max="13313" width="26.5703125" customWidth="1"/>
    <col min="13314" max="13314" width="8.140625" customWidth="1"/>
    <col min="13315" max="13315" width="8.7109375" bestFit="1" customWidth="1"/>
    <col min="13316" max="13316" width="7.7109375" customWidth="1"/>
    <col min="13318" max="13318" width="25.85546875" customWidth="1"/>
    <col min="13319" max="13319" width="8.42578125" customWidth="1"/>
    <col min="13320" max="13320" width="8.7109375" bestFit="1" customWidth="1"/>
    <col min="13569" max="13569" width="26.5703125" customWidth="1"/>
    <col min="13570" max="13570" width="8.140625" customWidth="1"/>
    <col min="13571" max="13571" width="8.7109375" bestFit="1" customWidth="1"/>
    <col min="13572" max="13572" width="7.7109375" customWidth="1"/>
    <col min="13574" max="13574" width="25.85546875" customWidth="1"/>
    <col min="13575" max="13575" width="8.42578125" customWidth="1"/>
    <col min="13576" max="13576" width="8.7109375" bestFit="1" customWidth="1"/>
    <col min="13825" max="13825" width="26.5703125" customWidth="1"/>
    <col min="13826" max="13826" width="8.140625" customWidth="1"/>
    <col min="13827" max="13827" width="8.7109375" bestFit="1" customWidth="1"/>
    <col min="13828" max="13828" width="7.7109375" customWidth="1"/>
    <col min="13830" max="13830" width="25.85546875" customWidth="1"/>
    <col min="13831" max="13831" width="8.42578125" customWidth="1"/>
    <col min="13832" max="13832" width="8.7109375" bestFit="1" customWidth="1"/>
    <col min="14081" max="14081" width="26.5703125" customWidth="1"/>
    <col min="14082" max="14082" width="8.140625" customWidth="1"/>
    <col min="14083" max="14083" width="8.7109375" bestFit="1" customWidth="1"/>
    <col min="14084" max="14084" width="7.7109375" customWidth="1"/>
    <col min="14086" max="14086" width="25.85546875" customWidth="1"/>
    <col min="14087" max="14087" width="8.42578125" customWidth="1"/>
    <col min="14088" max="14088" width="8.7109375" bestFit="1" customWidth="1"/>
    <col min="14337" max="14337" width="26.5703125" customWidth="1"/>
    <col min="14338" max="14338" width="8.140625" customWidth="1"/>
    <col min="14339" max="14339" width="8.7109375" bestFit="1" customWidth="1"/>
    <col min="14340" max="14340" width="7.7109375" customWidth="1"/>
    <col min="14342" max="14342" width="25.85546875" customWidth="1"/>
    <col min="14343" max="14343" width="8.42578125" customWidth="1"/>
    <col min="14344" max="14344" width="8.7109375" bestFit="1" customWidth="1"/>
    <col min="14593" max="14593" width="26.5703125" customWidth="1"/>
    <col min="14594" max="14594" width="8.140625" customWidth="1"/>
    <col min="14595" max="14595" width="8.7109375" bestFit="1" customWidth="1"/>
    <col min="14596" max="14596" width="7.7109375" customWidth="1"/>
    <col min="14598" max="14598" width="25.85546875" customWidth="1"/>
    <col min="14599" max="14599" width="8.42578125" customWidth="1"/>
    <col min="14600" max="14600" width="8.7109375" bestFit="1" customWidth="1"/>
    <col min="14849" max="14849" width="26.5703125" customWidth="1"/>
    <col min="14850" max="14850" width="8.140625" customWidth="1"/>
    <col min="14851" max="14851" width="8.7109375" bestFit="1" customWidth="1"/>
    <col min="14852" max="14852" width="7.7109375" customWidth="1"/>
    <col min="14854" max="14854" width="25.85546875" customWidth="1"/>
    <col min="14855" max="14855" width="8.42578125" customWidth="1"/>
    <col min="14856" max="14856" width="8.7109375" bestFit="1" customWidth="1"/>
    <col min="15105" max="15105" width="26.5703125" customWidth="1"/>
    <col min="15106" max="15106" width="8.140625" customWidth="1"/>
    <col min="15107" max="15107" width="8.7109375" bestFit="1" customWidth="1"/>
    <col min="15108" max="15108" width="7.7109375" customWidth="1"/>
    <col min="15110" max="15110" width="25.85546875" customWidth="1"/>
    <col min="15111" max="15111" width="8.42578125" customWidth="1"/>
    <col min="15112" max="15112" width="8.7109375" bestFit="1" customWidth="1"/>
    <col min="15361" max="15361" width="26.5703125" customWidth="1"/>
    <col min="15362" max="15362" width="8.140625" customWidth="1"/>
    <col min="15363" max="15363" width="8.7109375" bestFit="1" customWidth="1"/>
    <col min="15364" max="15364" width="7.7109375" customWidth="1"/>
    <col min="15366" max="15366" width="25.85546875" customWidth="1"/>
    <col min="15367" max="15367" width="8.42578125" customWidth="1"/>
    <col min="15368" max="15368" width="8.7109375" bestFit="1" customWidth="1"/>
    <col min="15617" max="15617" width="26.5703125" customWidth="1"/>
    <col min="15618" max="15618" width="8.140625" customWidth="1"/>
    <col min="15619" max="15619" width="8.7109375" bestFit="1" customWidth="1"/>
    <col min="15620" max="15620" width="7.7109375" customWidth="1"/>
    <col min="15622" max="15622" width="25.85546875" customWidth="1"/>
    <col min="15623" max="15623" width="8.42578125" customWidth="1"/>
    <col min="15624" max="15624" width="8.7109375" bestFit="1" customWidth="1"/>
    <col min="15873" max="15873" width="26.5703125" customWidth="1"/>
    <col min="15874" max="15874" width="8.140625" customWidth="1"/>
    <col min="15875" max="15875" width="8.7109375" bestFit="1" customWidth="1"/>
    <col min="15876" max="15876" width="7.7109375" customWidth="1"/>
    <col min="15878" max="15878" width="25.85546875" customWidth="1"/>
    <col min="15879" max="15879" width="8.42578125" customWidth="1"/>
    <col min="15880" max="15880" width="8.7109375" bestFit="1" customWidth="1"/>
    <col min="16129" max="16129" width="26.5703125" customWidth="1"/>
    <col min="16130" max="16130" width="8.140625" customWidth="1"/>
    <col min="16131" max="16131" width="8.7109375" bestFit="1" customWidth="1"/>
    <col min="16132" max="16132" width="7.7109375" customWidth="1"/>
    <col min="16134" max="16134" width="25.85546875" customWidth="1"/>
    <col min="16135" max="16135" width="8.42578125" customWidth="1"/>
    <col min="16136" max="16136" width="8.7109375" bestFit="1" customWidth="1"/>
  </cols>
  <sheetData>
    <row r="1" spans="1:8">
      <c r="A1" s="61" t="s">
        <v>46</v>
      </c>
      <c r="B1" s="61"/>
      <c r="C1" s="61"/>
      <c r="D1" s="61"/>
      <c r="E1" s="61"/>
      <c r="F1" s="61"/>
      <c r="G1" s="61"/>
      <c r="H1" s="61"/>
    </row>
    <row r="2" spans="1:8" ht="10.5" customHeight="1">
      <c r="A2" s="61" t="s">
        <v>47</v>
      </c>
      <c r="B2" s="61"/>
      <c r="C2" s="61"/>
      <c r="D2" s="61"/>
      <c r="E2" s="61"/>
      <c r="F2" s="61"/>
      <c r="G2" s="61"/>
      <c r="H2" s="61"/>
    </row>
    <row r="3" spans="1:8" ht="13.5" customHeight="1" thickBot="1">
      <c r="A3" s="61" t="s">
        <v>48</v>
      </c>
      <c r="B3" s="61"/>
      <c r="C3" s="61"/>
      <c r="D3" s="61"/>
      <c r="E3" s="61"/>
      <c r="F3" s="61"/>
      <c r="G3" s="61"/>
      <c r="H3" s="61"/>
    </row>
    <row r="4" spans="1:8" ht="15.75" hidden="1" thickBot="1">
      <c r="A4" s="19"/>
      <c r="B4" s="20"/>
      <c r="C4" s="20"/>
      <c r="D4" s="19"/>
      <c r="E4" s="19"/>
      <c r="F4" s="19"/>
      <c r="G4" s="20"/>
      <c r="H4" s="19"/>
    </row>
    <row r="5" spans="1:8" ht="15.75" thickBot="1">
      <c r="A5" s="21" t="s">
        <v>0</v>
      </c>
      <c r="B5" s="22"/>
      <c r="C5" s="23">
        <v>2012</v>
      </c>
      <c r="D5" s="22"/>
      <c r="E5" s="23">
        <v>2011</v>
      </c>
      <c r="F5" s="24" t="s">
        <v>49</v>
      </c>
      <c r="G5" s="25">
        <v>2012</v>
      </c>
      <c r="H5" s="26">
        <v>2011</v>
      </c>
    </row>
    <row r="6" spans="1:8" ht="10.5" customHeight="1">
      <c r="A6" s="13" t="s">
        <v>1</v>
      </c>
      <c r="B6" s="27"/>
      <c r="C6" s="28"/>
      <c r="D6" s="27"/>
      <c r="E6" s="29"/>
      <c r="F6" s="17" t="s">
        <v>2</v>
      </c>
      <c r="G6" s="4"/>
      <c r="H6" s="30"/>
    </row>
    <row r="7" spans="1:8" ht="10.5" customHeight="1">
      <c r="A7" s="2" t="s">
        <v>50</v>
      </c>
      <c r="B7" s="1">
        <v>6831.8</v>
      </c>
      <c r="C7" s="6"/>
      <c r="D7" s="1">
        <v>6831.8</v>
      </c>
      <c r="E7" s="6"/>
      <c r="F7" s="17" t="s">
        <v>51</v>
      </c>
      <c r="G7" s="4"/>
      <c r="H7" s="11"/>
    </row>
    <row r="8" spans="1:8" ht="10.5" customHeight="1">
      <c r="A8" s="2" t="s">
        <v>3</v>
      </c>
      <c r="B8" s="1">
        <v>-6831.74</v>
      </c>
      <c r="C8" s="6">
        <f>SUM(B7:B8)</f>
        <v>6.0000000000400178E-2</v>
      </c>
      <c r="D8" s="1">
        <v>-6831.74</v>
      </c>
      <c r="E8" s="6">
        <f>SUM(D7:D8)</f>
        <v>6.0000000000400178E-2</v>
      </c>
      <c r="F8" s="17" t="s">
        <v>4</v>
      </c>
      <c r="G8" s="4">
        <v>760000</v>
      </c>
      <c r="H8" s="11">
        <v>760000</v>
      </c>
    </row>
    <row r="9" spans="1:8" ht="10.5" customHeight="1">
      <c r="A9" s="2" t="s">
        <v>5</v>
      </c>
      <c r="B9" s="1">
        <v>25333.54</v>
      </c>
      <c r="C9" s="6"/>
      <c r="D9" s="1">
        <v>25333.54</v>
      </c>
      <c r="E9" s="6"/>
      <c r="F9" s="17" t="s">
        <v>52</v>
      </c>
      <c r="G9" s="4"/>
      <c r="H9" s="11"/>
    </row>
    <row r="10" spans="1:8" ht="10.5" customHeight="1">
      <c r="A10" s="2" t="s">
        <v>3</v>
      </c>
      <c r="B10" s="1">
        <v>-16073.37</v>
      </c>
      <c r="C10" s="7">
        <f>SUM(B9:B10)</f>
        <v>9260.17</v>
      </c>
      <c r="D10" s="1">
        <v>-12938.1</v>
      </c>
      <c r="E10" s="7">
        <f>SUM(D9:D10)</f>
        <v>12395.44</v>
      </c>
      <c r="F10" s="17" t="s">
        <v>53</v>
      </c>
      <c r="G10" s="4"/>
      <c r="H10" s="11"/>
    </row>
    <row r="11" spans="1:8" ht="10.5" customHeight="1" thickBot="1">
      <c r="A11" s="13" t="s">
        <v>6</v>
      </c>
      <c r="B11" s="1"/>
      <c r="C11" s="31">
        <f>SUM(C10,C8)</f>
        <v>9260.23</v>
      </c>
      <c r="D11" s="1"/>
      <c r="E11" s="31">
        <f>SUM(E10,E8)</f>
        <v>12395.5</v>
      </c>
      <c r="F11" s="17" t="s">
        <v>54</v>
      </c>
      <c r="G11" s="4"/>
      <c r="H11" s="11"/>
    </row>
    <row r="12" spans="1:8" ht="10.5" customHeight="1" thickTop="1">
      <c r="A12" s="13" t="s">
        <v>7</v>
      </c>
      <c r="B12" s="1"/>
      <c r="C12" s="6"/>
      <c r="D12" s="1"/>
      <c r="E12" s="6"/>
      <c r="F12" s="17" t="s">
        <v>55</v>
      </c>
      <c r="G12" s="4"/>
      <c r="H12" s="11"/>
    </row>
    <row r="13" spans="1:8" ht="10.5" customHeight="1">
      <c r="A13" s="2" t="s">
        <v>8</v>
      </c>
      <c r="B13" s="1"/>
      <c r="C13" s="6"/>
      <c r="D13" s="1"/>
      <c r="E13" s="6"/>
      <c r="F13" s="17" t="s">
        <v>56</v>
      </c>
      <c r="G13" s="4"/>
      <c r="H13" s="11"/>
    </row>
    <row r="14" spans="1:8" ht="10.5" customHeight="1">
      <c r="A14" s="2"/>
      <c r="B14" s="1"/>
      <c r="C14" s="6"/>
      <c r="D14" s="1"/>
      <c r="E14" s="6"/>
      <c r="F14" s="17" t="s">
        <v>57</v>
      </c>
      <c r="G14" s="4">
        <v>12555.2</v>
      </c>
      <c r="H14" s="11">
        <v>11198.84</v>
      </c>
    </row>
    <row r="15" spans="1:8" ht="10.5" customHeight="1">
      <c r="A15" s="2"/>
      <c r="B15" s="1"/>
      <c r="C15" s="6"/>
      <c r="D15" s="1"/>
      <c r="E15" s="6"/>
      <c r="F15" s="17" t="s">
        <v>58</v>
      </c>
      <c r="G15" s="4"/>
      <c r="H15" s="11"/>
    </row>
    <row r="16" spans="1:8" ht="10.5" customHeight="1">
      <c r="A16" s="2" t="s">
        <v>9</v>
      </c>
      <c r="B16" s="1">
        <v>35000</v>
      </c>
      <c r="C16" s="6">
        <f>B16</f>
        <v>35000</v>
      </c>
      <c r="D16" s="1">
        <v>35000</v>
      </c>
      <c r="E16" s="6">
        <f>D16</f>
        <v>35000</v>
      </c>
      <c r="F16" s="17" t="s">
        <v>59</v>
      </c>
      <c r="G16" s="4"/>
      <c r="H16" s="11"/>
    </row>
    <row r="17" spans="1:9" ht="10.5" customHeight="1">
      <c r="A17" s="2" t="s">
        <v>10</v>
      </c>
      <c r="B17" s="1">
        <v>553547.59</v>
      </c>
      <c r="C17" s="6"/>
      <c r="D17" s="1">
        <v>553547.59</v>
      </c>
      <c r="E17" s="6"/>
      <c r="F17" s="17" t="s">
        <v>60</v>
      </c>
      <c r="G17" s="4"/>
      <c r="H17" s="11"/>
    </row>
    <row r="18" spans="1:9" ht="10.5" customHeight="1">
      <c r="A18" s="2" t="s">
        <v>3</v>
      </c>
      <c r="B18" s="1">
        <v>-64349.48</v>
      </c>
      <c r="C18" s="6">
        <f>SUM(B17:B18)</f>
        <v>489198.11</v>
      </c>
      <c r="D18" s="1">
        <v>-37584.33</v>
      </c>
      <c r="E18" s="6">
        <f>SUM(D17:D18)</f>
        <v>515963.25999999995</v>
      </c>
      <c r="F18" s="17" t="s">
        <v>61</v>
      </c>
      <c r="G18" s="4">
        <v>0</v>
      </c>
      <c r="H18" s="11">
        <v>0</v>
      </c>
    </row>
    <row r="19" spans="1:9" ht="10.5" customHeight="1">
      <c r="A19" s="2" t="s">
        <v>62</v>
      </c>
      <c r="B19" s="1">
        <v>3700</v>
      </c>
      <c r="C19" s="6"/>
      <c r="D19" s="1">
        <v>3700</v>
      </c>
      <c r="E19" s="6"/>
      <c r="F19" s="17" t="s">
        <v>63</v>
      </c>
      <c r="G19" s="4"/>
      <c r="H19" s="11"/>
      <c r="I19" s="5"/>
    </row>
    <row r="20" spans="1:9" ht="10.5" customHeight="1" thickBot="1">
      <c r="A20" s="2" t="s">
        <v>3</v>
      </c>
      <c r="B20" s="1">
        <v>-3699.99</v>
      </c>
      <c r="C20" s="6">
        <f>SUM(B19:B20)</f>
        <v>1.0000000000218279E-2</v>
      </c>
      <c r="D20" s="1">
        <v>-3699.99</v>
      </c>
      <c r="E20" s="6">
        <f>SUM(D19:D20)</f>
        <v>1.0000000000218279E-2</v>
      </c>
      <c r="F20" s="32" t="s">
        <v>13</v>
      </c>
      <c r="G20" s="31">
        <f>SUM(G8:G19)</f>
        <v>772555.2</v>
      </c>
      <c r="H20" s="33">
        <f>SUM(H8:H19)</f>
        <v>771198.84</v>
      </c>
    </row>
    <row r="21" spans="1:9" ht="10.5" customHeight="1" thickTop="1">
      <c r="A21" s="2" t="s">
        <v>11</v>
      </c>
      <c r="B21" s="1">
        <v>58234.7</v>
      </c>
      <c r="C21" s="6"/>
      <c r="D21" s="1">
        <v>58234.7</v>
      </c>
      <c r="E21" s="6"/>
      <c r="F21" s="17" t="s">
        <v>14</v>
      </c>
      <c r="G21" s="4"/>
      <c r="H21" s="11"/>
    </row>
    <row r="22" spans="1:9" ht="10.5" customHeight="1">
      <c r="A22" s="2" t="s">
        <v>3</v>
      </c>
      <c r="B22" s="1">
        <v>-50040.33</v>
      </c>
      <c r="C22" s="6">
        <f>SUM(B21:B22)</f>
        <v>8194.3699999999953</v>
      </c>
      <c r="D22" s="1">
        <v>-45970.7</v>
      </c>
      <c r="E22" s="6">
        <f>SUM(D21:D22)</f>
        <v>12264</v>
      </c>
      <c r="F22" s="17" t="s">
        <v>15</v>
      </c>
      <c r="G22" s="4"/>
      <c r="H22" s="11"/>
    </row>
    <row r="23" spans="1:9" ht="10.5" customHeight="1">
      <c r="A23" s="2" t="s">
        <v>12</v>
      </c>
      <c r="B23" s="1">
        <v>77955.570000000007</v>
      </c>
      <c r="C23" s="6"/>
      <c r="D23" s="1">
        <v>77955.570000000007</v>
      </c>
      <c r="E23" s="6"/>
      <c r="F23" s="17" t="s">
        <v>16</v>
      </c>
      <c r="G23" s="4">
        <v>163603.81</v>
      </c>
      <c r="H23" s="11">
        <v>139397.15</v>
      </c>
    </row>
    <row r="24" spans="1:9" ht="10.5" customHeight="1">
      <c r="A24" s="2" t="s">
        <v>3</v>
      </c>
      <c r="B24" s="1">
        <v>-73312.02</v>
      </c>
      <c r="C24" s="6">
        <f>SUM(B23:B24)</f>
        <v>4643.5500000000029</v>
      </c>
      <c r="D24" s="1">
        <v>-70563.59</v>
      </c>
      <c r="E24" s="6">
        <f>SUM(D23:D24)</f>
        <v>7391.9800000000105</v>
      </c>
      <c r="F24" s="17" t="s">
        <v>64</v>
      </c>
      <c r="G24" s="4">
        <v>13749.64</v>
      </c>
      <c r="H24" s="11">
        <v>14542.4</v>
      </c>
    </row>
    <row r="25" spans="1:9" ht="10.5" customHeight="1">
      <c r="A25" s="13" t="s">
        <v>65</v>
      </c>
      <c r="B25" s="1"/>
      <c r="C25" s="34">
        <f>SUM(C16:C24)</f>
        <v>537036.04</v>
      </c>
      <c r="D25" s="1"/>
      <c r="E25" s="34">
        <f>SUM(E16:E24)</f>
        <v>570619.25</v>
      </c>
      <c r="F25" s="17" t="s">
        <v>66</v>
      </c>
      <c r="G25" s="4"/>
      <c r="H25" s="11"/>
    </row>
    <row r="26" spans="1:9" ht="10.5" customHeight="1">
      <c r="A26" s="2" t="s">
        <v>17</v>
      </c>
      <c r="B26" s="1"/>
      <c r="C26" s="6"/>
      <c r="D26" s="1"/>
      <c r="E26" s="6"/>
      <c r="F26" s="17" t="s">
        <v>67</v>
      </c>
      <c r="G26" s="4">
        <v>231604.09</v>
      </c>
      <c r="H26" s="11">
        <v>293602.98</v>
      </c>
    </row>
    <row r="27" spans="1:9" ht="10.5" customHeight="1">
      <c r="A27" s="2" t="s">
        <v>18</v>
      </c>
      <c r="B27" s="1"/>
      <c r="C27" s="6"/>
      <c r="D27" s="1"/>
      <c r="E27" s="6"/>
      <c r="F27" s="17" t="s">
        <v>19</v>
      </c>
      <c r="G27" s="4">
        <v>16445.11</v>
      </c>
      <c r="H27" s="11">
        <v>0</v>
      </c>
    </row>
    <row r="28" spans="1:9" ht="10.5" customHeight="1">
      <c r="A28" s="2" t="s">
        <v>20</v>
      </c>
      <c r="B28" s="1"/>
      <c r="C28" s="7">
        <v>340</v>
      </c>
      <c r="D28" s="1"/>
      <c r="E28" s="7">
        <v>340</v>
      </c>
      <c r="F28" s="17" t="s">
        <v>21</v>
      </c>
      <c r="G28" s="4">
        <v>11237.94</v>
      </c>
      <c r="H28" s="11">
        <v>2025.55</v>
      </c>
    </row>
    <row r="29" spans="1:9" ht="10.5" customHeight="1" thickBot="1">
      <c r="A29" s="13" t="s">
        <v>22</v>
      </c>
      <c r="B29" s="1"/>
      <c r="C29" s="31">
        <f>SUM(C25+C28)</f>
        <v>537376.04</v>
      </c>
      <c r="D29" s="1"/>
      <c r="E29" s="31">
        <f>SUM(E25+E28)</f>
        <v>570959.25</v>
      </c>
      <c r="F29" s="17" t="s">
        <v>68</v>
      </c>
      <c r="G29" s="4">
        <v>5987.9</v>
      </c>
      <c r="H29" s="11">
        <v>4436.51</v>
      </c>
    </row>
    <row r="30" spans="1:9" ht="10.5" customHeight="1" thickTop="1">
      <c r="A30" s="13" t="s">
        <v>23</v>
      </c>
      <c r="B30" s="1"/>
      <c r="C30" s="6"/>
      <c r="D30" s="1"/>
      <c r="E30" s="6"/>
      <c r="F30" s="18" t="s">
        <v>69</v>
      </c>
      <c r="G30" s="4">
        <v>40775.279999999999</v>
      </c>
      <c r="H30" s="11">
        <v>15004.4</v>
      </c>
    </row>
    <row r="31" spans="1:9" ht="10.5" customHeight="1">
      <c r="A31" s="2" t="s">
        <v>70</v>
      </c>
      <c r="B31" s="1"/>
      <c r="C31" s="6"/>
      <c r="D31" s="1"/>
      <c r="E31" s="6"/>
      <c r="F31" s="17" t="s">
        <v>71</v>
      </c>
      <c r="G31" s="4">
        <v>0</v>
      </c>
      <c r="H31" s="11">
        <v>0</v>
      </c>
    </row>
    <row r="32" spans="1:9" ht="10.5" customHeight="1" thickBot="1">
      <c r="A32" s="2" t="s">
        <v>72</v>
      </c>
      <c r="B32" s="1"/>
      <c r="C32" s="6">
        <v>103971.46</v>
      </c>
      <c r="D32" s="1"/>
      <c r="E32" s="6">
        <v>120201.04</v>
      </c>
      <c r="F32" s="32" t="s">
        <v>73</v>
      </c>
      <c r="G32" s="16">
        <f>G23+G24+G26+G27+G28+G29+G30+G31</f>
        <v>483403.77</v>
      </c>
      <c r="H32" s="35">
        <f>H23+H24+H26+H27+H28+H29+H30+H31</f>
        <v>469008.99</v>
      </c>
    </row>
    <row r="33" spans="1:8" ht="10.5" customHeight="1" thickTop="1">
      <c r="A33" s="2" t="s">
        <v>74</v>
      </c>
      <c r="B33" s="1"/>
      <c r="C33" s="6">
        <v>265826.84000000003</v>
      </c>
      <c r="D33" s="1"/>
      <c r="E33" s="6">
        <v>199794.27</v>
      </c>
      <c r="F33" s="17"/>
      <c r="G33" s="4"/>
      <c r="H33" s="11"/>
    </row>
    <row r="34" spans="1:8" ht="10.5" customHeight="1" thickBot="1">
      <c r="A34" s="13" t="s">
        <v>24</v>
      </c>
      <c r="B34" s="1"/>
      <c r="C34" s="31">
        <f>SUM(C32:C33)</f>
        <v>369798.30000000005</v>
      </c>
      <c r="D34" s="1"/>
      <c r="E34" s="31">
        <f>SUM(E32:E33)</f>
        <v>319995.31</v>
      </c>
      <c r="F34" s="17" t="s">
        <v>75</v>
      </c>
      <c r="G34" s="4"/>
      <c r="H34" s="11"/>
    </row>
    <row r="35" spans="1:8" ht="10.5" customHeight="1" thickTop="1">
      <c r="A35" s="2" t="s">
        <v>76</v>
      </c>
      <c r="B35" s="1"/>
      <c r="C35" s="6"/>
      <c r="D35" s="1"/>
      <c r="E35" s="6"/>
      <c r="F35" s="32" t="s">
        <v>77</v>
      </c>
      <c r="G35" s="4">
        <v>0</v>
      </c>
      <c r="H35" s="11">
        <v>0</v>
      </c>
    </row>
    <row r="36" spans="1:8" ht="10.5" customHeight="1">
      <c r="A36" s="2" t="s">
        <v>78</v>
      </c>
      <c r="B36" s="1"/>
      <c r="C36" s="6">
        <v>57145.7</v>
      </c>
      <c r="D36" s="1"/>
      <c r="E36" s="6">
        <v>41754.879999999997</v>
      </c>
      <c r="F36" s="36"/>
      <c r="G36" s="4"/>
      <c r="H36" s="11"/>
    </row>
    <row r="37" spans="1:8" ht="10.5" customHeight="1">
      <c r="A37" s="2" t="s">
        <v>79</v>
      </c>
      <c r="B37" s="1"/>
      <c r="C37" s="6">
        <v>14075.37</v>
      </c>
      <c r="D37" s="1"/>
      <c r="E37" s="6">
        <v>14075.37</v>
      </c>
      <c r="F37" s="17"/>
      <c r="G37" s="4"/>
      <c r="H37" s="14"/>
    </row>
    <row r="38" spans="1:8" ht="10.5" customHeight="1">
      <c r="A38" s="2" t="s">
        <v>80</v>
      </c>
      <c r="B38" s="1"/>
      <c r="C38" s="6">
        <v>2828.14</v>
      </c>
      <c r="D38" s="1"/>
      <c r="E38" s="6">
        <v>2828.14</v>
      </c>
      <c r="F38" s="17"/>
      <c r="G38" s="4"/>
      <c r="H38" s="14"/>
    </row>
    <row r="39" spans="1:8" ht="10.5" customHeight="1">
      <c r="A39" s="2" t="s">
        <v>81</v>
      </c>
      <c r="B39" s="1"/>
      <c r="C39" s="6">
        <v>35553.870000000003</v>
      </c>
      <c r="D39" s="1"/>
      <c r="E39" s="6">
        <v>92142.44</v>
      </c>
      <c r="F39" s="17"/>
      <c r="G39" s="4"/>
      <c r="H39" s="14"/>
    </row>
    <row r="40" spans="1:8" ht="10.5" customHeight="1">
      <c r="A40" s="2" t="s">
        <v>82</v>
      </c>
      <c r="B40" s="1"/>
      <c r="C40" s="6">
        <v>15915.65</v>
      </c>
      <c r="D40" s="1"/>
      <c r="E40" s="6">
        <v>15915.65</v>
      </c>
      <c r="F40" s="17"/>
      <c r="G40" s="4"/>
      <c r="H40" s="14"/>
    </row>
    <row r="41" spans="1:8" ht="10.5" customHeight="1">
      <c r="A41" s="2" t="s">
        <v>25</v>
      </c>
      <c r="B41" s="1"/>
      <c r="C41" s="6">
        <v>25309.74</v>
      </c>
      <c r="D41" s="1"/>
      <c r="E41" s="6">
        <v>57550.26</v>
      </c>
      <c r="F41" s="17"/>
      <c r="G41" s="4"/>
      <c r="H41" s="14"/>
    </row>
    <row r="42" spans="1:8" ht="10.5" customHeight="1" thickBot="1">
      <c r="A42" s="13" t="s">
        <v>26</v>
      </c>
      <c r="B42" s="1"/>
      <c r="C42" s="31">
        <f>SUM(C36:C41)</f>
        <v>150828.46999999997</v>
      </c>
      <c r="D42" s="1"/>
      <c r="E42" s="31">
        <f>SUM(E36:E41)</f>
        <v>224266.74000000002</v>
      </c>
      <c r="F42" s="17"/>
      <c r="G42" s="4"/>
      <c r="H42" s="14"/>
    </row>
    <row r="43" spans="1:8" ht="10.5" customHeight="1" thickTop="1">
      <c r="A43" s="2" t="s">
        <v>27</v>
      </c>
      <c r="B43" s="1"/>
      <c r="C43" s="6"/>
      <c r="D43" s="1"/>
      <c r="E43" s="6"/>
      <c r="F43" s="17"/>
      <c r="G43" s="4"/>
      <c r="H43" s="14"/>
    </row>
    <row r="44" spans="1:8" ht="10.5" customHeight="1">
      <c r="A44" s="2" t="s">
        <v>28</v>
      </c>
      <c r="B44" s="1"/>
      <c r="C44" s="6">
        <v>30600.29</v>
      </c>
      <c r="D44" s="1"/>
      <c r="E44" s="6">
        <v>42127.73</v>
      </c>
      <c r="F44" s="32"/>
      <c r="G44" s="4"/>
      <c r="H44" s="14"/>
    </row>
    <row r="45" spans="1:8" ht="10.5" customHeight="1">
      <c r="A45" s="2" t="s">
        <v>83</v>
      </c>
      <c r="B45" s="1"/>
      <c r="C45" s="6">
        <v>157915.64000000001</v>
      </c>
      <c r="D45" s="1"/>
      <c r="E45" s="6">
        <v>70283.3</v>
      </c>
      <c r="F45" s="32"/>
      <c r="G45" s="4"/>
      <c r="H45" s="14"/>
    </row>
    <row r="46" spans="1:8" ht="10.5" customHeight="1">
      <c r="A46" s="13" t="s">
        <v>29</v>
      </c>
      <c r="B46" s="1"/>
      <c r="C46" s="15">
        <f>SUM(C44:C45)</f>
        <v>188515.93000000002</v>
      </c>
      <c r="D46" s="1"/>
      <c r="E46" s="15">
        <f>SUM(E44:E45)</f>
        <v>112411.03</v>
      </c>
      <c r="F46" s="17"/>
      <c r="G46" s="4"/>
      <c r="H46" s="14"/>
    </row>
    <row r="47" spans="1:8" ht="10.5" customHeight="1" thickBot="1">
      <c r="A47" s="13" t="s">
        <v>30</v>
      </c>
      <c r="B47" s="1"/>
      <c r="C47" s="31">
        <f>C46+C42+C34</f>
        <v>709142.70000000007</v>
      </c>
      <c r="D47" s="1"/>
      <c r="E47" s="31">
        <f>E46+E42+E34</f>
        <v>656673.08000000007</v>
      </c>
      <c r="F47" s="17"/>
      <c r="G47" s="4"/>
      <c r="H47" s="14"/>
    </row>
    <row r="48" spans="1:8" ht="10.5" customHeight="1" thickTop="1">
      <c r="A48" s="13"/>
      <c r="B48" s="1"/>
      <c r="C48" s="34"/>
      <c r="D48" s="1"/>
      <c r="E48" s="34"/>
      <c r="F48" s="17"/>
      <c r="G48" s="4"/>
      <c r="H48" s="14"/>
    </row>
    <row r="49" spans="1:9" ht="10.5" customHeight="1">
      <c r="A49" s="13" t="s">
        <v>84</v>
      </c>
      <c r="B49" s="1"/>
      <c r="C49" s="34"/>
      <c r="D49" s="1"/>
      <c r="E49" s="34"/>
      <c r="F49" s="17"/>
      <c r="G49" s="4"/>
      <c r="H49" s="14"/>
    </row>
    <row r="50" spans="1:9" ht="12" customHeight="1" thickBot="1">
      <c r="A50" s="13" t="s">
        <v>85</v>
      </c>
      <c r="B50" s="1"/>
      <c r="C50" s="37">
        <v>180</v>
      </c>
      <c r="D50" s="1"/>
      <c r="E50" s="37">
        <v>180</v>
      </c>
      <c r="F50" s="17"/>
      <c r="G50" s="10"/>
      <c r="H50" s="38"/>
    </row>
    <row r="51" spans="1:9" ht="11.25" customHeight="1" thickTop="1" thickBot="1">
      <c r="A51" s="13" t="s">
        <v>31</v>
      </c>
      <c r="B51" s="1"/>
      <c r="C51" s="39">
        <f>C47+C29+C11+C50</f>
        <v>1255958.9700000002</v>
      </c>
      <c r="D51" s="1"/>
      <c r="E51" s="39">
        <f>E47+E29+E11+E50</f>
        <v>1240207.83</v>
      </c>
      <c r="F51" s="32" t="s">
        <v>32</v>
      </c>
      <c r="G51" s="34">
        <f>G32+G20+G35</f>
        <v>1255958.97</v>
      </c>
      <c r="H51" s="29">
        <f>H32+H20+H35</f>
        <v>1240207.83</v>
      </c>
    </row>
    <row r="52" spans="1:9" ht="11.25" customHeight="1" thickBot="1">
      <c r="A52" s="40" t="s">
        <v>86</v>
      </c>
      <c r="B52" s="41"/>
      <c r="C52" s="42">
        <v>2012</v>
      </c>
      <c r="D52" s="41"/>
      <c r="E52" s="42">
        <v>2011</v>
      </c>
      <c r="F52" s="43" t="s">
        <v>87</v>
      </c>
      <c r="G52" s="42">
        <v>2012</v>
      </c>
      <c r="H52" s="44">
        <v>2011</v>
      </c>
    </row>
    <row r="53" spans="1:9" ht="10.5" customHeight="1">
      <c r="A53" s="2" t="s">
        <v>33</v>
      </c>
      <c r="B53" s="3"/>
      <c r="C53" s="45"/>
      <c r="D53" s="5"/>
      <c r="E53" s="8"/>
      <c r="F53" s="17" t="s">
        <v>45</v>
      </c>
      <c r="G53" s="45">
        <f>C78</f>
        <v>35777.77000000004</v>
      </c>
      <c r="H53" s="46">
        <f>E78</f>
        <v>7661.490000000058</v>
      </c>
    </row>
    <row r="54" spans="1:9" ht="10.5" customHeight="1">
      <c r="A54" s="2" t="s">
        <v>34</v>
      </c>
      <c r="B54" s="3"/>
      <c r="C54" s="4">
        <v>633137.02</v>
      </c>
      <c r="D54" s="3"/>
      <c r="E54" s="4">
        <v>619805.30000000005</v>
      </c>
      <c r="F54" s="17" t="s">
        <v>88</v>
      </c>
      <c r="G54" s="4">
        <v>0</v>
      </c>
      <c r="H54" s="14">
        <v>0</v>
      </c>
    </row>
    <row r="55" spans="1:9" ht="10.5" customHeight="1">
      <c r="A55" s="2" t="s">
        <v>35</v>
      </c>
      <c r="B55" s="3"/>
      <c r="C55" s="4">
        <v>-394879.42</v>
      </c>
      <c r="D55" s="3"/>
      <c r="E55" s="4">
        <v>-380093.42</v>
      </c>
      <c r="F55" s="17" t="s">
        <v>89</v>
      </c>
      <c r="G55" s="4">
        <v>-8650.5300000000007</v>
      </c>
      <c r="H55" s="14">
        <v>-5656.03</v>
      </c>
      <c r="I55" s="9"/>
    </row>
    <row r="56" spans="1:9" ht="10.5" customHeight="1" thickBot="1">
      <c r="A56" s="2" t="s">
        <v>90</v>
      </c>
      <c r="B56" s="3"/>
      <c r="C56" s="7">
        <f>SUM(C54:C55)</f>
        <v>238257.60000000003</v>
      </c>
      <c r="D56" s="3"/>
      <c r="E56" s="7">
        <f>SUM(E54:E55)</f>
        <v>239711.88000000006</v>
      </c>
      <c r="F56" s="32" t="s">
        <v>91</v>
      </c>
      <c r="G56" s="33">
        <f>G55+G53+G54</f>
        <v>27127.240000000042</v>
      </c>
      <c r="H56" s="33">
        <f>H55+H53+H54</f>
        <v>2005.4600000000582</v>
      </c>
    </row>
    <row r="57" spans="1:9" ht="10.5" customHeight="1" thickTop="1">
      <c r="A57" s="2" t="s">
        <v>92</v>
      </c>
      <c r="B57" s="3"/>
      <c r="C57" s="47">
        <v>0</v>
      </c>
      <c r="D57" s="3"/>
      <c r="E57" s="47">
        <v>0</v>
      </c>
      <c r="F57" s="32"/>
      <c r="G57" s="4"/>
      <c r="H57" s="14"/>
    </row>
    <row r="58" spans="1:9" ht="10.5" customHeight="1">
      <c r="A58" s="13" t="s">
        <v>36</v>
      </c>
      <c r="B58" s="3"/>
      <c r="C58" s="6">
        <f>SUM(C56+C57)</f>
        <v>238257.60000000003</v>
      </c>
      <c r="D58" s="3"/>
      <c r="E58" s="6">
        <f>SUM(E56+E57)</f>
        <v>239711.88000000006</v>
      </c>
      <c r="F58" s="32"/>
      <c r="G58" s="4"/>
      <c r="H58" s="14"/>
    </row>
    <row r="59" spans="1:9" ht="10.5" customHeight="1">
      <c r="A59" s="2" t="s">
        <v>37</v>
      </c>
      <c r="B59" s="3"/>
      <c r="C59" s="4"/>
      <c r="D59" s="3"/>
      <c r="E59" s="4"/>
      <c r="F59" s="32"/>
      <c r="G59" s="4"/>
      <c r="H59" s="14"/>
    </row>
    <row r="60" spans="1:9" ht="10.5" customHeight="1">
      <c r="A60" s="2" t="s">
        <v>93</v>
      </c>
      <c r="B60" s="3">
        <v>-39563.72</v>
      </c>
      <c r="C60" s="4"/>
      <c r="D60" s="3">
        <v>-30364.97</v>
      </c>
      <c r="E60" s="4"/>
      <c r="F60" s="17"/>
      <c r="G60" s="4"/>
      <c r="H60" s="14"/>
    </row>
    <row r="61" spans="1:9" ht="10.5" customHeight="1">
      <c r="A61" s="2" t="s">
        <v>94</v>
      </c>
      <c r="B61" s="3">
        <v>-144390.07999999999</v>
      </c>
      <c r="C61" s="10">
        <f>B60+B61</f>
        <v>-183953.8</v>
      </c>
      <c r="D61" s="3">
        <v>-173483.82</v>
      </c>
      <c r="E61" s="10">
        <f>D60+D61</f>
        <v>-203848.79</v>
      </c>
      <c r="F61" s="48" t="s">
        <v>95</v>
      </c>
      <c r="G61" s="4"/>
      <c r="H61" s="14"/>
    </row>
    <row r="62" spans="1:9" ht="10.5" customHeight="1" thickBot="1">
      <c r="A62" s="13" t="s">
        <v>96</v>
      </c>
      <c r="B62" s="3"/>
      <c r="C62" s="31">
        <f>C61+C58</f>
        <v>54303.800000000047</v>
      </c>
      <c r="D62" s="3"/>
      <c r="E62" s="31">
        <f>E61+E58</f>
        <v>35863.090000000055</v>
      </c>
      <c r="F62" s="17" t="s">
        <v>97</v>
      </c>
      <c r="G62" s="4">
        <f>G56*5%</f>
        <v>1356.3620000000021</v>
      </c>
      <c r="H62" s="14">
        <f>H56*5%</f>
        <v>100.27300000000292</v>
      </c>
    </row>
    <row r="63" spans="1:9" ht="8.25" customHeight="1" thickTop="1">
      <c r="A63" s="2" t="s">
        <v>92</v>
      </c>
      <c r="B63" s="3"/>
      <c r="C63" s="4"/>
      <c r="D63" s="3"/>
      <c r="E63" s="4"/>
      <c r="F63" s="49" t="s">
        <v>98</v>
      </c>
      <c r="G63" s="10">
        <f>G56-G62</f>
        <v>25770.878000000041</v>
      </c>
      <c r="H63" s="38">
        <f>H56-H62</f>
        <v>1905.1870000000554</v>
      </c>
    </row>
    <row r="64" spans="1:9" ht="10.5" customHeight="1">
      <c r="A64" s="2" t="s">
        <v>99</v>
      </c>
      <c r="B64" s="3"/>
      <c r="C64" s="4">
        <v>243.1</v>
      </c>
      <c r="D64" s="3"/>
      <c r="E64" s="4">
        <v>1387.98</v>
      </c>
      <c r="F64" s="17"/>
      <c r="G64" s="5"/>
      <c r="H64" s="8"/>
    </row>
    <row r="65" spans="1:8" ht="10.5" customHeight="1">
      <c r="A65" s="50" t="s">
        <v>38</v>
      </c>
      <c r="B65" s="3"/>
      <c r="C65" s="10">
        <v>-15815.26</v>
      </c>
      <c r="D65" s="3"/>
      <c r="E65" s="10">
        <v>-14848.61</v>
      </c>
      <c r="F65" s="17"/>
      <c r="G65" s="5"/>
      <c r="H65" s="8"/>
    </row>
    <row r="66" spans="1:8" ht="10.5" customHeight="1" thickBot="1">
      <c r="A66" s="13" t="s">
        <v>100</v>
      </c>
      <c r="B66" s="3"/>
      <c r="C66" s="31">
        <f>SUM(C62:C65)</f>
        <v>38731.640000000043</v>
      </c>
      <c r="D66" s="3"/>
      <c r="E66" s="31">
        <f>SUM(E62:E65)</f>
        <v>22402.460000000057</v>
      </c>
      <c r="F66" s="51" t="s">
        <v>101</v>
      </c>
      <c r="G66" s="52"/>
      <c r="H66" s="8"/>
    </row>
    <row r="67" spans="1:8" ht="10.5" customHeight="1" thickTop="1">
      <c r="A67" s="2" t="s">
        <v>102</v>
      </c>
      <c r="B67" s="3"/>
      <c r="C67" s="4"/>
      <c r="D67" s="3"/>
      <c r="E67" s="4"/>
      <c r="F67" s="51" t="s">
        <v>103</v>
      </c>
      <c r="G67" s="52"/>
      <c r="H67" s="8"/>
    </row>
    <row r="68" spans="1:8" ht="10.5" customHeight="1">
      <c r="A68" s="2" t="s">
        <v>104</v>
      </c>
      <c r="B68" s="3">
        <v>19.239999999999998</v>
      </c>
      <c r="C68" s="4"/>
      <c r="D68" s="3">
        <v>0</v>
      </c>
      <c r="E68" s="4"/>
      <c r="F68" s="51" t="s">
        <v>105</v>
      </c>
      <c r="G68" s="52"/>
      <c r="H68" s="8"/>
    </row>
    <row r="69" spans="1:8" ht="10.5" customHeight="1">
      <c r="A69" s="2" t="s">
        <v>106</v>
      </c>
      <c r="B69" s="3">
        <v>0</v>
      </c>
      <c r="C69" s="10">
        <f>B68</f>
        <v>19.239999999999998</v>
      </c>
      <c r="D69" s="3">
        <v>0</v>
      </c>
      <c r="E69" s="10">
        <f>D68</f>
        <v>0</v>
      </c>
      <c r="F69" s="17"/>
      <c r="G69" s="5"/>
      <c r="H69" s="8"/>
    </row>
    <row r="70" spans="1:8" ht="10.5" customHeight="1">
      <c r="A70" s="2" t="s">
        <v>107</v>
      </c>
      <c r="B70" s="3"/>
      <c r="C70" s="4"/>
      <c r="D70" s="3"/>
      <c r="E70" s="4"/>
      <c r="F70" s="17"/>
      <c r="G70" s="5"/>
      <c r="H70" s="8"/>
    </row>
    <row r="71" spans="1:8" ht="10.5" customHeight="1">
      <c r="A71" s="2" t="s">
        <v>39</v>
      </c>
      <c r="B71" s="3"/>
      <c r="C71" s="4">
        <v>-2973.11</v>
      </c>
      <c r="D71" s="3"/>
      <c r="E71" s="4">
        <v>-14740.97</v>
      </c>
      <c r="F71" s="17"/>
      <c r="G71" s="5"/>
      <c r="H71" s="8"/>
    </row>
    <row r="72" spans="1:8" ht="10.5" customHeight="1">
      <c r="A72" s="2" t="s">
        <v>108</v>
      </c>
      <c r="B72" s="3"/>
      <c r="C72" s="4"/>
      <c r="D72" s="3"/>
      <c r="E72" s="4"/>
      <c r="F72" s="51" t="s">
        <v>44</v>
      </c>
      <c r="G72" s="52"/>
      <c r="H72" s="8"/>
    </row>
    <row r="73" spans="1:8" ht="10.5" customHeight="1">
      <c r="A73" s="2" t="s">
        <v>109</v>
      </c>
      <c r="B73" s="3"/>
      <c r="C73" s="4"/>
      <c r="D73" s="3"/>
      <c r="E73" s="4"/>
      <c r="F73" s="51" t="s">
        <v>110</v>
      </c>
      <c r="G73" s="52"/>
      <c r="H73" s="8"/>
    </row>
    <row r="74" spans="1:8" ht="10.5" customHeight="1" thickBot="1">
      <c r="A74" s="13" t="s">
        <v>40</v>
      </c>
      <c r="B74" s="3"/>
      <c r="C74" s="31">
        <f>SUM(C66:C73)</f>
        <v>35777.77000000004</v>
      </c>
      <c r="D74" s="3"/>
      <c r="E74" s="31">
        <f>SUM(E66:E73)</f>
        <v>7661.490000000058</v>
      </c>
      <c r="F74" s="51" t="s">
        <v>111</v>
      </c>
      <c r="G74" s="52"/>
      <c r="H74" s="8"/>
    </row>
    <row r="75" spans="1:8" ht="10.5" customHeight="1" thickTop="1">
      <c r="A75" s="2" t="s">
        <v>41</v>
      </c>
      <c r="B75" s="3"/>
      <c r="C75" s="4">
        <v>36718.480000000003</v>
      </c>
      <c r="D75" s="3"/>
      <c r="E75" s="4">
        <v>39917.83</v>
      </c>
      <c r="F75" s="17" t="s">
        <v>112</v>
      </c>
      <c r="G75" s="5"/>
      <c r="H75" s="8"/>
    </row>
    <row r="76" spans="1:8" ht="10.5" customHeight="1">
      <c r="A76" s="2" t="s">
        <v>42</v>
      </c>
      <c r="B76" s="3"/>
      <c r="C76" s="10">
        <v>-36718.480000000003</v>
      </c>
      <c r="D76" s="3"/>
      <c r="E76" s="10">
        <v>-39918.83</v>
      </c>
      <c r="F76" s="17"/>
      <c r="G76" s="5"/>
      <c r="H76" s="8"/>
    </row>
    <row r="77" spans="1:8" ht="10.5" customHeight="1">
      <c r="A77" s="2" t="s">
        <v>43</v>
      </c>
      <c r="B77" s="3"/>
      <c r="C77" s="4"/>
      <c r="D77" s="3"/>
      <c r="E77" s="4"/>
      <c r="F77" s="17"/>
      <c r="G77" s="5"/>
      <c r="H77" s="53"/>
    </row>
    <row r="78" spans="1:8" ht="10.5" customHeight="1" thickBot="1">
      <c r="A78" s="54" t="s">
        <v>45</v>
      </c>
      <c r="B78" s="55"/>
      <c r="C78" s="56">
        <f>C74</f>
        <v>35777.77000000004</v>
      </c>
      <c r="D78" s="55"/>
      <c r="E78" s="56">
        <f>E74</f>
        <v>7661.490000000058</v>
      </c>
      <c r="F78" s="57"/>
      <c r="G78" s="58"/>
      <c r="H78" s="59"/>
    </row>
    <row r="79" spans="1:8" ht="10.5" customHeight="1">
      <c r="H79" s="60"/>
    </row>
    <row r="80" spans="1:8">
      <c r="H80" s="12"/>
    </row>
    <row r="81" spans="8:8" ht="9.75" customHeight="1">
      <c r="H81" s="12"/>
    </row>
    <row r="82" spans="8:8">
      <c r="H82" s="12"/>
    </row>
  </sheetData>
  <mergeCells count="3">
    <mergeCell ref="A1:H1"/>
    <mergeCell ref="A2:H2"/>
    <mergeCell ref="A3:H3"/>
  </mergeCells>
  <pageMargins left="0" right="0" top="0" bottom="0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2013-06-06T09:49:54Z</dcterms:modified>
</cp:coreProperties>
</file>